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5600" windowHeight="7950" activeTab="7"/>
  </bookViews>
  <sheets>
    <sheet name="mn" sheetId="1" r:id="rId1"/>
    <sheet name="th" sheetId="2" r:id="rId2"/>
    <sheet name="thcs" sheetId="3" r:id="rId3"/>
    <sheet name="TK TH 15_7" sheetId="4" r:id="rId4"/>
    <sheet name="TK TH 26_7" sheetId="5" r:id="rId5"/>
    <sheet name="TK TH 1_8" sheetId="6" r:id="rId6"/>
    <sheet name="phuong 1-8" sheetId="7" r:id="rId7"/>
    <sheet name="pluc bosung" sheetId="8" r:id="rId8"/>
  </sheets>
  <calcPr calcId="144525"/>
</workbook>
</file>

<file path=xl/calcChain.xml><?xml version="1.0" encoding="utf-8"?>
<calcChain xmlns="http://schemas.openxmlformats.org/spreadsheetml/2006/main">
  <c r="U14" i="6" l="1"/>
  <c r="F18" i="8"/>
  <c r="G10" i="8"/>
  <c r="K28" i="8"/>
  <c r="J28" i="8"/>
  <c r="I28" i="8"/>
  <c r="H28" i="8"/>
  <c r="D28" i="8"/>
  <c r="G27" i="8"/>
  <c r="E26" i="8" s="1"/>
  <c r="G26" i="8"/>
  <c r="F26" i="8"/>
  <c r="G25" i="8"/>
  <c r="F25" i="8"/>
  <c r="E25" i="8"/>
  <c r="G24" i="8"/>
  <c r="G23" i="8"/>
  <c r="F23" i="8"/>
  <c r="E23" i="8"/>
  <c r="G22" i="8"/>
  <c r="F22" i="8"/>
  <c r="E22" i="8"/>
  <c r="G21" i="8"/>
  <c r="E21" i="8"/>
  <c r="G20" i="8"/>
  <c r="G19" i="8"/>
  <c r="F19" i="8"/>
  <c r="E19" i="8"/>
  <c r="G18" i="8"/>
  <c r="E18" i="8"/>
  <c r="G17" i="8"/>
  <c r="G16" i="8"/>
  <c r="G15" i="8"/>
  <c r="F15" i="8"/>
  <c r="E15" i="8"/>
  <c r="G14" i="8"/>
  <c r="E14" i="8" s="1"/>
  <c r="F14" i="8"/>
  <c r="G13" i="8"/>
  <c r="G12" i="8"/>
  <c r="G11" i="8"/>
  <c r="F10" i="8"/>
  <c r="E10" i="8"/>
  <c r="G9" i="8"/>
  <c r="G8" i="8"/>
  <c r="F8" i="8"/>
  <c r="E8" i="8"/>
  <c r="G7" i="8"/>
  <c r="G6" i="8"/>
  <c r="F6" i="8"/>
  <c r="E6" i="8"/>
  <c r="E28" i="8" l="1"/>
  <c r="G28" i="8"/>
  <c r="F28" i="8"/>
  <c r="S13" i="7"/>
  <c r="P13" i="7"/>
  <c r="Q14" i="7"/>
  <c r="N7" i="7" l="1"/>
  <c r="B7" i="7" l="1"/>
  <c r="B8" i="7"/>
  <c r="B9" i="7"/>
  <c r="B10" i="7"/>
  <c r="B11" i="7"/>
  <c r="B12" i="7"/>
  <c r="B13" i="7"/>
  <c r="B14" i="7"/>
  <c r="B15" i="7"/>
  <c r="B16" i="7"/>
  <c r="E7" i="7"/>
  <c r="E8" i="7"/>
  <c r="E9" i="7"/>
  <c r="E10" i="7"/>
  <c r="E11" i="7"/>
  <c r="E12" i="7"/>
  <c r="E13" i="7"/>
  <c r="E14" i="7"/>
  <c r="E15" i="7"/>
  <c r="E16" i="7"/>
  <c r="H7" i="7"/>
  <c r="H8" i="7"/>
  <c r="H9" i="7"/>
  <c r="H10" i="7"/>
  <c r="H11" i="7"/>
  <c r="H12" i="7"/>
  <c r="H13" i="7"/>
  <c r="H14" i="7"/>
  <c r="H15" i="7"/>
  <c r="H16" i="7"/>
  <c r="N8" i="7" l="1"/>
  <c r="N11" i="7"/>
  <c r="N12" i="7"/>
  <c r="N15" i="7"/>
  <c r="N16" i="7"/>
  <c r="E6" i="7"/>
  <c r="H6" i="7"/>
  <c r="B6" i="7"/>
  <c r="M17" i="7"/>
  <c r="K17" i="7"/>
  <c r="J17" i="7"/>
  <c r="I17" i="7"/>
  <c r="G17" i="7"/>
  <c r="F17" i="7"/>
  <c r="D17" i="7"/>
  <c r="C17" i="7"/>
  <c r="H17" i="7"/>
  <c r="E17" i="7"/>
  <c r="F16" i="6"/>
  <c r="F7" i="6"/>
  <c r="F8" i="6"/>
  <c r="F9" i="6"/>
  <c r="F10" i="6"/>
  <c r="F11" i="6"/>
  <c r="F12" i="6"/>
  <c r="F13" i="6"/>
  <c r="F14" i="6"/>
  <c r="F15" i="6"/>
  <c r="F17" i="6"/>
  <c r="F18" i="6"/>
  <c r="F19" i="6"/>
  <c r="F20" i="6"/>
  <c r="F21" i="6"/>
  <c r="F22" i="6"/>
  <c r="F23" i="6"/>
  <c r="F24" i="6"/>
  <c r="F25" i="6"/>
  <c r="F26" i="6"/>
  <c r="F27" i="6"/>
  <c r="I7" i="6"/>
  <c r="I8" i="6"/>
  <c r="I9" i="6"/>
  <c r="I10" i="6"/>
  <c r="I11" i="6"/>
  <c r="I12" i="6"/>
  <c r="I13" i="6"/>
  <c r="I14" i="6"/>
  <c r="I15" i="6"/>
  <c r="I16" i="6"/>
  <c r="I17" i="6"/>
  <c r="I18" i="6"/>
  <c r="I19" i="6"/>
  <c r="I20" i="6"/>
  <c r="I21" i="6"/>
  <c r="I22" i="6"/>
  <c r="I23" i="6"/>
  <c r="I24" i="6"/>
  <c r="I25" i="6"/>
  <c r="I26" i="6"/>
  <c r="I27" i="6"/>
  <c r="C7" i="6"/>
  <c r="C8" i="6"/>
  <c r="C9" i="6"/>
  <c r="C10" i="6"/>
  <c r="C11" i="6"/>
  <c r="C12" i="6"/>
  <c r="C13" i="6"/>
  <c r="C14" i="6"/>
  <c r="C15" i="6"/>
  <c r="C16" i="6"/>
  <c r="C17" i="6"/>
  <c r="C18" i="6"/>
  <c r="C19" i="6"/>
  <c r="C20" i="6"/>
  <c r="C21" i="6"/>
  <c r="C22" i="6"/>
  <c r="C23" i="6"/>
  <c r="C24" i="6"/>
  <c r="C25" i="6"/>
  <c r="C26" i="6"/>
  <c r="C27" i="6"/>
  <c r="N6" i="7" l="1"/>
  <c r="N9" i="7"/>
  <c r="N10" i="7"/>
  <c r="N14" i="7"/>
  <c r="N13" i="7"/>
  <c r="I6" i="6"/>
  <c r="F6" i="6"/>
  <c r="T24" i="6"/>
  <c r="Q18" i="6"/>
  <c r="Q10" i="6"/>
  <c r="Q13" i="6"/>
  <c r="Q15" i="6"/>
  <c r="Q16" i="6"/>
  <c r="Q21" i="6"/>
  <c r="Q25" i="6"/>
  <c r="Q6" i="6"/>
  <c r="Q22" i="6"/>
  <c r="O22" i="6"/>
  <c r="Q7" i="6"/>
  <c r="Q20" i="6"/>
  <c r="Q27" i="6"/>
  <c r="R22" i="6" l="1"/>
  <c r="S22" i="6" s="1"/>
  <c r="P22" i="6"/>
  <c r="Q8" i="6"/>
  <c r="Q9" i="6"/>
  <c r="Q17" i="6"/>
  <c r="Q23" i="6"/>
  <c r="Q19" i="6"/>
  <c r="L28" i="6"/>
  <c r="K28" i="6"/>
  <c r="J28" i="6"/>
  <c r="H28" i="6"/>
  <c r="G28" i="6"/>
  <c r="E28" i="6"/>
  <c r="D28" i="6"/>
  <c r="N28" i="6"/>
  <c r="O27" i="6"/>
  <c r="R27" i="6" s="1"/>
  <c r="Q26" i="6"/>
  <c r="O26" i="6"/>
  <c r="R26" i="6" s="1"/>
  <c r="S26" i="6" s="1"/>
  <c r="Q24" i="6"/>
  <c r="O24" i="6"/>
  <c r="O23" i="6"/>
  <c r="O21" i="6"/>
  <c r="R21" i="6" s="1"/>
  <c r="O19" i="6"/>
  <c r="R19" i="6" s="1"/>
  <c r="O17" i="6"/>
  <c r="R17" i="6" s="1"/>
  <c r="O16" i="6"/>
  <c r="R16" i="6" s="1"/>
  <c r="Q14" i="6"/>
  <c r="O14" i="6"/>
  <c r="O13" i="6"/>
  <c r="R13" i="6" s="1"/>
  <c r="Q12" i="6"/>
  <c r="O12" i="6"/>
  <c r="R12" i="6" s="1"/>
  <c r="Q11" i="6"/>
  <c r="O11" i="6"/>
  <c r="O10" i="6"/>
  <c r="R10" i="6" s="1"/>
  <c r="O9" i="6"/>
  <c r="R9" i="6" s="1"/>
  <c r="O8" i="6"/>
  <c r="R8" i="6" s="1"/>
  <c r="O7" i="6"/>
  <c r="R7" i="6" s="1"/>
  <c r="C6" i="6"/>
  <c r="O6" i="6" s="1"/>
  <c r="R6" i="6" s="1"/>
  <c r="N17" i="7" l="1"/>
  <c r="R14" i="6"/>
  <c r="S14" i="6" s="1"/>
  <c r="R23" i="6"/>
  <c r="S6" i="6"/>
  <c r="S8" i="6"/>
  <c r="R11" i="6"/>
  <c r="S10" i="6" s="1"/>
  <c r="P25" i="6"/>
  <c r="O25" i="6"/>
  <c r="R25" i="6" s="1"/>
  <c r="S25" i="6" s="1"/>
  <c r="P14" i="6"/>
  <c r="P15" i="6"/>
  <c r="O15" i="6"/>
  <c r="R15" i="6" s="1"/>
  <c r="S15" i="6" s="1"/>
  <c r="P18" i="6"/>
  <c r="O18" i="6"/>
  <c r="R18" i="6" s="1"/>
  <c r="S18" i="6" s="1"/>
  <c r="P19" i="6"/>
  <c r="O20" i="6"/>
  <c r="R20" i="6" s="1"/>
  <c r="S19" i="6" s="1"/>
  <c r="P8" i="6"/>
  <c r="U24" i="6"/>
  <c r="R24" i="6"/>
  <c r="P6" i="6"/>
  <c r="Q28" i="6"/>
  <c r="P23" i="6"/>
  <c r="P26" i="6"/>
  <c r="P10" i="6"/>
  <c r="C28" i="6"/>
  <c r="I28" i="6"/>
  <c r="F28" i="6"/>
  <c r="K9" i="5"/>
  <c r="K22" i="5"/>
  <c r="K26" i="5"/>
  <c r="N28" i="5"/>
  <c r="M28" i="5"/>
  <c r="L28" i="5"/>
  <c r="J28" i="5"/>
  <c r="I28" i="5"/>
  <c r="G28" i="5"/>
  <c r="F28" i="5"/>
  <c r="C28" i="5"/>
  <c r="H27" i="5"/>
  <c r="E27" i="5"/>
  <c r="H26" i="5"/>
  <c r="E26" i="5"/>
  <c r="H25" i="5"/>
  <c r="E25" i="5"/>
  <c r="D25" i="5"/>
  <c r="K24" i="5"/>
  <c r="H24" i="5"/>
  <c r="E24" i="5"/>
  <c r="H23" i="5"/>
  <c r="E23" i="5"/>
  <c r="D23" i="5"/>
  <c r="D22" i="5"/>
  <c r="H21" i="5"/>
  <c r="E21" i="5"/>
  <c r="H20" i="5"/>
  <c r="E20" i="5"/>
  <c r="H19" i="5"/>
  <c r="E19" i="5"/>
  <c r="D19" i="5"/>
  <c r="H18" i="5"/>
  <c r="E18" i="5"/>
  <c r="D18" i="5"/>
  <c r="H17" i="5"/>
  <c r="E17" i="5"/>
  <c r="H16" i="5"/>
  <c r="E16" i="5"/>
  <c r="H15" i="5"/>
  <c r="E15" i="5"/>
  <c r="D15" i="5"/>
  <c r="K14" i="5"/>
  <c r="H14" i="5"/>
  <c r="E14" i="5"/>
  <c r="D14" i="5"/>
  <c r="H13" i="5"/>
  <c r="E13" i="5"/>
  <c r="K12" i="5"/>
  <c r="H12" i="5"/>
  <c r="E12" i="5"/>
  <c r="K11" i="5"/>
  <c r="H11" i="5"/>
  <c r="E11" i="5"/>
  <c r="K28" i="5"/>
  <c r="H10" i="5"/>
  <c r="E10" i="5"/>
  <c r="D10" i="5"/>
  <c r="H9" i="5"/>
  <c r="D8" i="5" s="1"/>
  <c r="E9" i="5"/>
  <c r="E8" i="5"/>
  <c r="H7" i="5"/>
  <c r="H28" i="5" s="1"/>
  <c r="E7" i="5"/>
  <c r="E6" i="5"/>
  <c r="E28" i="5" s="1"/>
  <c r="D6" i="5"/>
  <c r="P28" i="6" l="1"/>
  <c r="U27" i="6" s="1"/>
  <c r="O28" i="6"/>
  <c r="R28" i="6"/>
  <c r="S23" i="6"/>
  <c r="S28" i="6" s="1"/>
  <c r="D28" i="5"/>
  <c r="K24" i="4"/>
  <c r="K10" i="4"/>
  <c r="K28" i="4" s="1"/>
  <c r="K11" i="4"/>
  <c r="K12" i="4"/>
  <c r="K14" i="4"/>
  <c r="H28" i="4"/>
  <c r="D28" i="4" s="1"/>
  <c r="H7" i="4"/>
  <c r="H9" i="4"/>
  <c r="H10" i="4"/>
  <c r="H11" i="4"/>
  <c r="H12" i="4"/>
  <c r="H13" i="4"/>
  <c r="H14" i="4"/>
  <c r="H15" i="4"/>
  <c r="H16" i="4"/>
  <c r="H17" i="4"/>
  <c r="H18" i="4"/>
  <c r="H19" i="4"/>
  <c r="H20" i="4"/>
  <c r="H21" i="4"/>
  <c r="H22" i="4"/>
  <c r="H23" i="4"/>
  <c r="H24" i="4"/>
  <c r="H25" i="4"/>
  <c r="H26" i="4"/>
  <c r="H27" i="4"/>
  <c r="E28" i="4"/>
  <c r="E7" i="4"/>
  <c r="E8" i="4"/>
  <c r="E9" i="4"/>
  <c r="E10" i="4"/>
  <c r="E11" i="4"/>
  <c r="E12" i="4"/>
  <c r="E13" i="4"/>
  <c r="E14" i="4"/>
  <c r="E15" i="4"/>
  <c r="E16" i="4"/>
  <c r="E17" i="4"/>
  <c r="E18" i="4"/>
  <c r="E19" i="4"/>
  <c r="E20" i="4"/>
  <c r="E21" i="4"/>
  <c r="E22" i="4"/>
  <c r="E23" i="4"/>
  <c r="E24" i="4"/>
  <c r="E25" i="4"/>
  <c r="E26" i="4"/>
  <c r="E27" i="4"/>
  <c r="E6" i="4"/>
  <c r="D25" i="4" l="1"/>
  <c r="D23" i="4"/>
  <c r="D22" i="4"/>
  <c r="D19" i="4"/>
  <c r="D18" i="4"/>
  <c r="D15" i="4"/>
  <c r="D14" i="4"/>
  <c r="D10" i="4"/>
  <c r="D8" i="4"/>
  <c r="D6" i="4"/>
  <c r="N28" i="4"/>
  <c r="M28" i="4"/>
  <c r="L28" i="4"/>
  <c r="J28" i="4"/>
  <c r="C28" i="4"/>
  <c r="I28" i="4"/>
  <c r="G28" i="4"/>
  <c r="F28" i="4" l="1"/>
  <c r="K20" i="3"/>
  <c r="J20" i="3"/>
  <c r="I20" i="3"/>
  <c r="G20" i="3" s="1"/>
  <c r="H20" i="3"/>
  <c r="F19" i="3"/>
  <c r="E19" i="3"/>
  <c r="G18" i="3"/>
  <c r="E18" i="3" s="1"/>
  <c r="F18" i="3"/>
  <c r="G17" i="3"/>
  <c r="E17" i="3" s="1"/>
  <c r="F17" i="3"/>
  <c r="D17" i="3"/>
  <c r="G16" i="3"/>
  <c r="E16" i="3" s="1"/>
  <c r="F16" i="3"/>
  <c r="G15" i="3"/>
  <c r="F15" i="3"/>
  <c r="E15" i="3"/>
  <c r="G14" i="3"/>
  <c r="F14" i="3"/>
  <c r="E14" i="3"/>
  <c r="D14" i="3"/>
  <c r="G13" i="3"/>
  <c r="F13" i="3"/>
  <c r="E13" i="3"/>
  <c r="G12" i="3"/>
  <c r="E11" i="3" s="1"/>
  <c r="G11" i="3"/>
  <c r="F11" i="3"/>
  <c r="D11" i="3"/>
  <c r="G10" i="3"/>
  <c r="E10" i="3"/>
  <c r="G9" i="3"/>
  <c r="G8" i="3"/>
  <c r="E8" i="3" s="1"/>
  <c r="F8" i="3"/>
  <c r="D8" i="3"/>
  <c r="D20" i="3" s="1"/>
  <c r="G7" i="3"/>
  <c r="E7" i="3" s="1"/>
  <c r="F7" i="3"/>
  <c r="G6" i="3"/>
  <c r="E6" i="3" s="1"/>
  <c r="F6" i="3"/>
  <c r="F20" i="3" s="1"/>
  <c r="K28" i="2"/>
  <c r="J28" i="2"/>
  <c r="I28" i="2"/>
  <c r="H28" i="2"/>
  <c r="D28" i="2"/>
  <c r="G27" i="2"/>
  <c r="G26" i="2"/>
  <c r="E26" i="2" s="1"/>
  <c r="F26" i="2"/>
  <c r="G25" i="2"/>
  <c r="E25" i="2" s="1"/>
  <c r="F25" i="2"/>
  <c r="G24" i="2"/>
  <c r="G23" i="2"/>
  <c r="E23" i="2" s="1"/>
  <c r="F23" i="2"/>
  <c r="G22" i="2"/>
  <c r="F22" i="2"/>
  <c r="E22" i="2"/>
  <c r="G21" i="2"/>
  <c r="E21" i="2"/>
  <c r="G20" i="2"/>
  <c r="G19" i="2"/>
  <c r="F19" i="2"/>
  <c r="E19" i="2"/>
  <c r="G18" i="2"/>
  <c r="F18" i="2"/>
  <c r="E18" i="2"/>
  <c r="G17" i="2"/>
  <c r="G16" i="2"/>
  <c r="G15" i="2"/>
  <c r="F15" i="2"/>
  <c r="E15" i="2"/>
  <c r="G14" i="2"/>
  <c r="E14" i="2" s="1"/>
  <c r="F14" i="2"/>
  <c r="G13" i="2"/>
  <c r="G12" i="2"/>
  <c r="G11" i="2"/>
  <c r="G10" i="2"/>
  <c r="F10" i="2"/>
  <c r="E10" i="2"/>
  <c r="G9" i="2"/>
  <c r="G8" i="2"/>
  <c r="F8" i="2"/>
  <c r="E8" i="2"/>
  <c r="G7" i="2"/>
  <c r="G6" i="2"/>
  <c r="G28" i="2" s="1"/>
  <c r="F6" i="2"/>
  <c r="F28" i="2" s="1"/>
  <c r="E6" i="2"/>
  <c r="E20" i="3" l="1"/>
  <c r="E28" i="2"/>
  <c r="M42" i="1"/>
  <c r="M48" i="1"/>
  <c r="M53" i="1"/>
  <c r="M63" i="1"/>
  <c r="M73" i="1"/>
  <c r="M81" i="1"/>
  <c r="M89" i="1"/>
  <c r="M35" i="1"/>
  <c r="L35" i="1"/>
  <c r="L42" i="1"/>
  <c r="L48" i="1"/>
  <c r="L53" i="1"/>
  <c r="L63" i="1"/>
  <c r="L73" i="1"/>
  <c r="L81" i="1"/>
  <c r="L89" i="1"/>
  <c r="K42" i="1"/>
  <c r="K48" i="1"/>
  <c r="K53" i="1"/>
  <c r="K63" i="1"/>
  <c r="K73" i="1"/>
  <c r="K81" i="1"/>
  <c r="K89" i="1"/>
  <c r="K35" i="1"/>
  <c r="J89" i="1"/>
  <c r="J81" i="1"/>
  <c r="J73" i="1"/>
  <c r="J63" i="1"/>
  <c r="J53" i="1"/>
  <c r="J48" i="1"/>
  <c r="J42" i="1"/>
  <c r="J35" i="1"/>
  <c r="I48" i="1"/>
  <c r="I53" i="1"/>
  <c r="I63" i="1"/>
  <c r="I73" i="1"/>
  <c r="I81" i="1"/>
  <c r="I89" i="1"/>
  <c r="I42" i="1"/>
  <c r="I35" i="1"/>
  <c r="H89" i="1"/>
  <c r="H81" i="1"/>
  <c r="H73" i="1"/>
  <c r="H63" i="1"/>
  <c r="H53" i="1"/>
  <c r="H48" i="1"/>
  <c r="H42" i="1"/>
  <c r="H35" i="1"/>
  <c r="F94" i="1"/>
  <c r="G20" i="1" l="1"/>
  <c r="H20" i="1"/>
  <c r="I20" i="1"/>
  <c r="J20" i="1"/>
  <c r="K20" i="1"/>
  <c r="L20" i="1"/>
  <c r="M20" i="1"/>
  <c r="E16" i="1"/>
  <c r="H10" i="1" l="1"/>
  <c r="I10" i="1"/>
  <c r="J10" i="1"/>
  <c r="K10" i="1"/>
  <c r="L10" i="1"/>
  <c r="M10" i="1"/>
  <c r="E7" i="1"/>
  <c r="E96" i="1" l="1"/>
  <c r="E95" i="1"/>
  <c r="E94" i="1"/>
  <c r="E93" i="1"/>
  <c r="E92" i="1"/>
  <c r="E91" i="1"/>
  <c r="E88" i="1"/>
  <c r="E87" i="1"/>
  <c r="E86" i="1"/>
  <c r="E85" i="1"/>
  <c r="E84" i="1"/>
  <c r="E83" i="1"/>
  <c r="E82" i="1"/>
  <c r="E80" i="1"/>
  <c r="E79" i="1"/>
  <c r="E78" i="1"/>
  <c r="E77" i="1"/>
  <c r="E76" i="1"/>
  <c r="E75" i="1"/>
  <c r="E74" i="1"/>
  <c r="E72" i="1"/>
  <c r="E71" i="1"/>
  <c r="E70" i="1"/>
  <c r="E69" i="1"/>
  <c r="E68" i="1"/>
  <c r="E67" i="1"/>
  <c r="E66" i="1"/>
  <c r="E65" i="1"/>
  <c r="E64" i="1"/>
  <c r="E62" i="1"/>
  <c r="E61" i="1"/>
  <c r="E60" i="1"/>
  <c r="E59" i="1"/>
  <c r="E58" i="1"/>
  <c r="E57" i="1"/>
  <c r="E56" i="1"/>
  <c r="E55" i="1"/>
  <c r="E54" i="1"/>
  <c r="E51" i="1"/>
  <c r="E52" i="1"/>
  <c r="E50" i="1"/>
  <c r="E49" i="1"/>
  <c r="E47" i="1"/>
  <c r="E46" i="1"/>
  <c r="E45" i="1"/>
  <c r="E44" i="1"/>
  <c r="E43" i="1"/>
  <c r="E41" i="1"/>
  <c r="E40" i="1"/>
  <c r="E39" i="1"/>
  <c r="E38" i="1"/>
  <c r="E37" i="1"/>
  <c r="E36" i="1"/>
  <c r="E34" i="1"/>
  <c r="E33" i="1"/>
  <c r="E32" i="1"/>
  <c r="E31" i="1"/>
  <c r="E30" i="1"/>
  <c r="E29" i="1"/>
  <c r="E28" i="1"/>
  <c r="E27" i="1"/>
  <c r="E26" i="1"/>
  <c r="E25" i="1"/>
  <c r="E24" i="1"/>
  <c r="E23" i="1"/>
  <c r="E22" i="1"/>
  <c r="E21" i="1"/>
  <c r="E19" i="1"/>
  <c r="E17" i="1"/>
  <c r="E15" i="1"/>
  <c r="E14" i="1"/>
  <c r="E13" i="1"/>
  <c r="E12" i="1"/>
  <c r="E9" i="1"/>
  <c r="G89" i="1"/>
  <c r="G81" i="1"/>
  <c r="G73" i="1"/>
  <c r="G63" i="1"/>
  <c r="G53" i="1"/>
  <c r="G48" i="1"/>
  <c r="G42" i="1"/>
  <c r="G35" i="1"/>
  <c r="G10" i="1"/>
  <c r="F95" i="1"/>
  <c r="F96" i="1"/>
  <c r="F93" i="1"/>
  <c r="F92" i="1"/>
  <c r="F91" i="1"/>
  <c r="F90" i="1"/>
  <c r="F88" i="1"/>
  <c r="F87" i="1"/>
  <c r="F86" i="1"/>
  <c r="F85" i="1"/>
  <c r="F84" i="1"/>
  <c r="F83" i="1"/>
  <c r="F82" i="1"/>
  <c r="F80" i="1"/>
  <c r="F79" i="1"/>
  <c r="F78" i="1"/>
  <c r="F77" i="1"/>
  <c r="F76" i="1"/>
  <c r="F75" i="1"/>
  <c r="F74" i="1"/>
  <c r="F72" i="1"/>
  <c r="F71" i="1"/>
  <c r="F70" i="1"/>
  <c r="F69" i="1"/>
  <c r="F68" i="1"/>
  <c r="F67" i="1"/>
  <c r="F66" i="1"/>
  <c r="F65" i="1"/>
  <c r="F64" i="1"/>
  <c r="F62" i="1"/>
  <c r="F61" i="1"/>
  <c r="F60" i="1"/>
  <c r="F59" i="1"/>
  <c r="F58" i="1"/>
  <c r="F57" i="1"/>
  <c r="F56" i="1"/>
  <c r="F55" i="1"/>
  <c r="F54" i="1"/>
  <c r="F52" i="1"/>
  <c r="F51" i="1"/>
  <c r="F50" i="1"/>
  <c r="F49" i="1"/>
  <c r="F47" i="1"/>
  <c r="F46" i="1"/>
  <c r="F45" i="1"/>
  <c r="F44" i="1"/>
  <c r="F43" i="1"/>
  <c r="F41" i="1"/>
  <c r="F40" i="1"/>
  <c r="F39" i="1"/>
  <c r="F38" i="1"/>
  <c r="F37" i="1"/>
  <c r="F36" i="1"/>
  <c r="F34" i="1"/>
  <c r="F33" i="1"/>
  <c r="F32" i="1"/>
  <c r="F31" i="1"/>
  <c r="F30" i="1"/>
  <c r="F29" i="1"/>
  <c r="F28" i="1"/>
  <c r="F27" i="1"/>
  <c r="F26" i="1"/>
  <c r="F25" i="1"/>
  <c r="F24" i="1"/>
  <c r="F23" i="1"/>
  <c r="F22" i="1"/>
  <c r="F21" i="1"/>
  <c r="F19" i="1"/>
  <c r="F18" i="1"/>
  <c r="F17" i="1"/>
  <c r="F16" i="1"/>
  <c r="F15" i="1"/>
  <c r="F14" i="1"/>
  <c r="F13" i="1"/>
  <c r="F12" i="1"/>
  <c r="F11" i="1"/>
  <c r="F9" i="1"/>
  <c r="F8" i="1"/>
  <c r="F7" i="1"/>
  <c r="F6" i="1"/>
  <c r="E6" i="1"/>
  <c r="E8" i="1"/>
  <c r="E11" i="1"/>
  <c r="N5" i="1"/>
  <c r="M5" i="1"/>
  <c r="M97" i="1" s="1"/>
  <c r="L5" i="1"/>
  <c r="L97" i="1" s="1"/>
  <c r="K5" i="1"/>
  <c r="K97" i="1" s="1"/>
  <c r="J5" i="1"/>
  <c r="J97" i="1" s="1"/>
  <c r="I5" i="1"/>
  <c r="I97" i="1" s="1"/>
  <c r="H5" i="1"/>
  <c r="H97" i="1" s="1"/>
  <c r="G5" i="1"/>
  <c r="D89" i="1"/>
  <c r="D81" i="1"/>
  <c r="D73" i="1"/>
  <c r="D63" i="1"/>
  <c r="D53" i="1"/>
  <c r="D48" i="1"/>
  <c r="D42" i="1"/>
  <c r="D35" i="1"/>
  <c r="D20" i="1"/>
  <c r="D10" i="1"/>
  <c r="D5" i="1"/>
  <c r="G97" i="1" l="1"/>
  <c r="E48" i="1"/>
  <c r="E89" i="1"/>
  <c r="E81" i="1"/>
  <c r="E73" i="1"/>
  <c r="E63" i="1"/>
  <c r="E53" i="1"/>
  <c r="E42" i="1"/>
  <c r="E35" i="1"/>
  <c r="E20" i="1"/>
  <c r="D97" i="1"/>
  <c r="E10" i="1"/>
  <c r="F5" i="1"/>
  <c r="E5" i="1"/>
  <c r="E97" i="1" l="1"/>
  <c r="N53" i="1"/>
  <c r="F53" i="1" s="1"/>
  <c r="N63" i="1"/>
  <c r="F63" i="1" s="1"/>
  <c r="N48" i="1"/>
  <c r="F48" i="1" s="1"/>
  <c r="N35" i="1"/>
  <c r="F35" i="1" s="1"/>
  <c r="N73" i="1"/>
  <c r="F73" i="1" s="1"/>
  <c r="N81" i="1"/>
  <c r="F81" i="1" s="1"/>
  <c r="N89" i="1"/>
  <c r="F89" i="1" s="1"/>
  <c r="N42" i="1"/>
  <c r="F42" i="1" s="1"/>
  <c r="N20" i="1"/>
  <c r="F20" i="1" s="1"/>
  <c r="N10" i="1"/>
  <c r="F10" i="1" s="1"/>
  <c r="B97" i="1"/>
  <c r="F97" i="1" l="1"/>
  <c r="N97" i="1"/>
</calcChain>
</file>

<file path=xl/sharedStrings.xml><?xml version="1.0" encoding="utf-8"?>
<sst xmlns="http://schemas.openxmlformats.org/spreadsheetml/2006/main" count="582" uniqueCount="234">
  <si>
    <t xml:space="preserve">Phường </t>
  </si>
  <si>
    <t xml:space="preserve">Tổng số trẻ
(5 tuổi) </t>
  </si>
  <si>
    <t>Trường</t>
  </si>
  <si>
    <t xml:space="preserve">Phòng học </t>
  </si>
  <si>
    <t>TS Lớp</t>
  </si>
  <si>
    <t xml:space="preserve">TS HS </t>
  </si>
  <si>
    <t xml:space="preserve">Nhà Trẻ </t>
  </si>
  <si>
    <t xml:space="preserve">Mầm </t>
  </si>
  <si>
    <t xml:space="preserve">Chồi </t>
  </si>
  <si>
    <t xml:space="preserve">Lá </t>
  </si>
  <si>
    <t>Nhóm</t>
  </si>
  <si>
    <t xml:space="preserve">Số trẻ </t>
  </si>
  <si>
    <t xml:space="preserve">Lớp </t>
  </si>
  <si>
    <t>An Phú Đông</t>
  </si>
  <si>
    <t>Trường CL</t>
  </si>
  <si>
    <t>MN Bông Hồng</t>
  </si>
  <si>
    <t>MN Sơn Ca 8</t>
  </si>
  <si>
    <t xml:space="preserve">Lớp tư thục </t>
  </si>
  <si>
    <t>Đông Hưng Thuận</t>
  </si>
  <si>
    <t xml:space="preserve">MN Ngọc Lan </t>
  </si>
  <si>
    <t>MG Sơn Ca 1</t>
  </si>
  <si>
    <t>MN Sơn Ca 3</t>
  </si>
  <si>
    <t>MN Sơn Ca 7</t>
  </si>
  <si>
    <t>Trường NCL</t>
  </si>
  <si>
    <t>MN Anh Đào</t>
  </si>
  <si>
    <t>MN Thiên Ân</t>
  </si>
  <si>
    <t xml:space="preserve">MN Hoa Ti Gôn </t>
  </si>
  <si>
    <t>MN Tây Mỹ</t>
  </si>
  <si>
    <t>Hiệp Thành</t>
  </si>
  <si>
    <t xml:space="preserve">MN Hoa Đào </t>
  </si>
  <si>
    <t>MG Hoạ Mi 2</t>
  </si>
  <si>
    <t>MN Vàng Anh</t>
  </si>
  <si>
    <t>MN Hoàng Lan Anh</t>
  </si>
  <si>
    <t xml:space="preserve">MN Gấu Trắng </t>
  </si>
  <si>
    <t>MN T. Đ.Đ. Việt</t>
  </si>
  <si>
    <t xml:space="preserve">MN Anh Đức </t>
  </si>
  <si>
    <t>MN Đức Quỳnh</t>
  </si>
  <si>
    <t xml:space="preserve">MN Hồng Lam </t>
  </si>
  <si>
    <t>MN Đông Phương</t>
  </si>
  <si>
    <t>MN 19 Tháng 5</t>
  </si>
  <si>
    <t xml:space="preserve">MN Việt Mỹ </t>
  </si>
  <si>
    <t>MN Hiệp Thành</t>
  </si>
  <si>
    <t>Tân Chánh Hiệp</t>
  </si>
  <si>
    <t>MN Sơn Ca 5</t>
  </si>
  <si>
    <t xml:space="preserve">MN Quang Trung </t>
  </si>
  <si>
    <t xml:space="preserve">MN Minh Quang </t>
  </si>
  <si>
    <t>MN Khương Đức</t>
  </si>
  <si>
    <t>MN Hoa Thiên Lý</t>
  </si>
  <si>
    <t>Tân Hưng Thuận</t>
  </si>
  <si>
    <t>MN Sơn Ca</t>
  </si>
  <si>
    <t xml:space="preserve">MN Bình Minh </t>
  </si>
  <si>
    <t>MN Vành Khuyên</t>
  </si>
  <si>
    <t xml:space="preserve">MN Phù Đổng </t>
  </si>
  <si>
    <t>Tân Thới Hiệp</t>
  </si>
  <si>
    <t xml:space="preserve">MN Sơn Ca 6 </t>
  </si>
  <si>
    <t>MN Hoa Mai 2</t>
  </si>
  <si>
    <t>MN Sao Mai 2</t>
  </si>
  <si>
    <t>Tân Thới Nhất</t>
  </si>
  <si>
    <t>MG Bé Ngoan</t>
  </si>
  <si>
    <t xml:space="preserve">MN Ánh Sáng </t>
  </si>
  <si>
    <t>MN Việt Anh</t>
  </si>
  <si>
    <t>MN Tuổi Ngọc</t>
  </si>
  <si>
    <t xml:space="preserve">MN Ánh Hồng </t>
  </si>
  <si>
    <t>MN CĐ Tuệ Đức</t>
  </si>
  <si>
    <t xml:space="preserve">MN Ngọc Thủy </t>
  </si>
  <si>
    <t>Thạnh Lộc</t>
  </si>
  <si>
    <t>MG Bông Sen</t>
  </si>
  <si>
    <t>MN Bông Sen Xanh</t>
  </si>
  <si>
    <t>MN Duy Phương 2</t>
  </si>
  <si>
    <t>MN Mặt Trời Bé con 3</t>
  </si>
  <si>
    <t>MN Bí Ngô</t>
  </si>
  <si>
    <t>MN Ngôi Sao Nhí</t>
  </si>
  <si>
    <t xml:space="preserve">MN Hy Vọng </t>
  </si>
  <si>
    <t>Thạnh Xuân</t>
  </si>
  <si>
    <t xml:space="preserve">MN Hồng Yến </t>
  </si>
  <si>
    <t>MN Sơn Ca 2</t>
  </si>
  <si>
    <t>MN Hoàng Yến</t>
  </si>
  <si>
    <t>MN Duy Nhật Tân</t>
  </si>
  <si>
    <t>Ng Nhà Trẻ Thơ</t>
  </si>
  <si>
    <t>Thới An</t>
  </si>
  <si>
    <t>MN Hoạ Mi 1</t>
  </si>
  <si>
    <t>MN Bảo Thư 2</t>
  </si>
  <si>
    <t>MN Sơn Ca 4</t>
  </si>
  <si>
    <t>Trung Mỹ Tây</t>
  </si>
  <si>
    <t>MN Hoa Hồng</t>
  </si>
  <si>
    <t>MN Hoàng Anh 2</t>
  </si>
  <si>
    <t>MN Sóc Bông</t>
  </si>
  <si>
    <t>MN Xứ Thần Tiên</t>
  </si>
  <si>
    <t>MN Anh Mỹ</t>
  </si>
  <si>
    <t>MN Gia Anh</t>
  </si>
  <si>
    <t>MN Bé Xuka</t>
  </si>
  <si>
    <t>MN Sơn Ca 9</t>
  </si>
  <si>
    <t>MN Tường Vân</t>
  </si>
  <si>
    <t>MN Mỹ Sài Gòn</t>
  </si>
  <si>
    <t>MN Hoài Anh</t>
  </si>
  <si>
    <t xml:space="preserve">Tỷ lệ huy động </t>
  </si>
  <si>
    <t>trẻ 5 tuổi</t>
  </si>
  <si>
    <t>MN Tân Á Châu</t>
  </si>
  <si>
    <t xml:space="preserve">Tổng cộng </t>
  </si>
  <si>
    <t>MN Gia Đình Nhỏ</t>
  </si>
  <si>
    <t>Phụ lục 1: Bảng số liệu chỉ tiêu cụ thể từng Nhóm trẻ, Lớp Mầm, Chồi, Lá ( 2019 - 2020)</t>
  </si>
  <si>
    <t>Phụ lục 2: Bảng số liệu phân tuyến vào lớp 1</t>
  </si>
  <si>
    <t>Tên trường TiH</t>
  </si>
  <si>
    <t>Tên phường</t>
  </si>
  <si>
    <t>Khu phố địa bàn tuyển sinh</t>
  </si>
  <si>
    <t>Tổng số trẻ 6 tuổi thống kê</t>
  </si>
  <si>
    <t>Khả năng nhận</t>
  </si>
  <si>
    <t>Chỉ tiêu nhận</t>
  </si>
  <si>
    <t>Tỷ lệ huy động</t>
  </si>
  <si>
    <t>(Đối với trẻ có hộ khẩu thường trú và tạm</t>
  </si>
  <si>
    <t>Tổng số lớp</t>
  </si>
  <si>
    <t>Số HS</t>
  </si>
  <si>
    <t>Số lớp</t>
  </si>
  <si>
    <t>Tổng số HS</t>
  </si>
  <si>
    <t>trú theo danh sách thống kê rà soát của UBND phường)</t>
  </si>
  <si>
    <t>Học 1 buổi</t>
  </si>
  <si>
    <t>Bán trú, tích hợp</t>
  </si>
  <si>
    <t>Bán trú</t>
  </si>
  <si>
    <t>TH Quang Trung</t>
  </si>
  <si>
    <t>KP 3,4,7</t>
  </si>
  <si>
    <t>TH Võ Văn Tần</t>
  </si>
  <si>
    <t>KP 1,2,5,6</t>
  </si>
  <si>
    <t>TH Trần Quang Cơ</t>
  </si>
  <si>
    <t>KP 2,3,4,5(tổ 6,9),8,9,10,11</t>
  </si>
  <si>
    <t>TH Hồ Văn Thanh</t>
  </si>
  <si>
    <r>
      <t>KP 1,5(tổ 1</t>
    </r>
    <r>
      <rPr>
        <sz val="12"/>
        <rFont val="Calibri"/>
        <family val="2"/>
      </rPr>
      <t>→</t>
    </r>
    <r>
      <rPr>
        <sz val="12"/>
        <rFont val="Times New Roman"/>
        <family val="1"/>
      </rPr>
      <t>5,7,8),6,7</t>
    </r>
  </si>
  <si>
    <t>TH N. Thị Minh Khai</t>
  </si>
  <si>
    <t>KP 1,2,3,4,5,6,6A,7</t>
  </si>
  <si>
    <t>TH Thuận Kiều</t>
  </si>
  <si>
    <t>KP 6A, tổ 61→64 kp5, tổ 68,68a,69,69a,70a kp6, 7</t>
  </si>
  <si>
    <t>TH Trương Định</t>
  </si>
  <si>
    <t>KP 4, tổ 58,59,60 kp5</t>
  </si>
  <si>
    <t>TH Ng Thị Định</t>
  </si>
  <si>
    <t>KP 1,2,3, tổ 65,65a,66,66a,66b, 67 kp6</t>
  </si>
  <si>
    <t>TH Trần Văn Ơn</t>
  </si>
  <si>
    <t>T.H.Thuận</t>
  </si>
  <si>
    <t>KP 1,2,3,4,5,6,7</t>
  </si>
  <si>
    <t>TH Nguyễn Du</t>
  </si>
  <si>
    <t>KP 1,2,3,3A; KP 1</t>
  </si>
  <si>
    <t>TH Nguyễn Khuyến</t>
  </si>
  <si>
    <t>KP 1a,2a</t>
  </si>
  <si>
    <t>Lý Tự Trọng</t>
  </si>
  <si>
    <t>KP4,5</t>
  </si>
  <si>
    <t>TH Lê Văn Thọ</t>
  </si>
  <si>
    <t>8KP P.TTH</t>
  </si>
  <si>
    <t>TH Nguyễn Trãi</t>
  </si>
  <si>
    <t>KP 1,2,4,5 (tổ 52→55),6,7 (tổ 56→58)</t>
  </si>
  <si>
    <t>TH Ng Thái Bình</t>
  </si>
  <si>
    <t>KP 3,4(tổ 40,43,43A),5(tổ 50,51), 6(tổ 10,11),7</t>
  </si>
  <si>
    <t>TH Võ Thị Sáu</t>
  </si>
  <si>
    <t>HS trên địa bàn quận có nguyện vọng học trường tiên tiến theo xu thế hội nhập (theo thứ tự ưu tiên thời gian HKTT, diện ưu tiên nếu có)</t>
  </si>
  <si>
    <t>TH Kim Đồng</t>
  </si>
  <si>
    <t>KP 1→7</t>
  </si>
  <si>
    <t>TH Quới Xuân</t>
  </si>
  <si>
    <t xml:space="preserve">KP 1,5,6,7(tổ 22,23,27); </t>
  </si>
  <si>
    <t>TH Nguyễn Văn Thệ</t>
  </si>
  <si>
    <t>KP 2,3,4,7(tổ 21,24,28)</t>
  </si>
  <si>
    <t>TH Hà Huy Giáp</t>
  </si>
  <si>
    <t>KP 1,2,3a,3b,3c.</t>
  </si>
  <si>
    <t>TH Phạm Văn Chiêu</t>
  </si>
  <si>
    <t>KP 1,2,3 (tổ 55), 4(tổ 11 đến tổ 13)</t>
  </si>
  <si>
    <t>TH Võ Thị Thừa</t>
  </si>
  <si>
    <t>KP3 (tổ 45 đến tổ 54), KP4 (tổ 14 đến tổ 21), KP5</t>
  </si>
  <si>
    <t>Tổng cộng</t>
  </si>
  <si>
    <t>Phụ lục 3: Bảng số liệu phân tuyến vào lớp 6</t>
  </si>
  <si>
    <t>Tên trường THCS</t>
  </si>
  <si>
    <t>Khu phố (địa bàn tuyển sinh)</t>
  </si>
  <si>
    <t>Tổng số HS TN tiểu học</t>
  </si>
  <si>
    <t>(Đối với học sinh hoàn thành</t>
  </si>
  <si>
    <t>Tổng số HS vào lớp 6</t>
  </si>
  <si>
    <t>chương trình tiểu học tại Q.12)</t>
  </si>
  <si>
    <t>Nguyễn An Ninh</t>
  </si>
  <si>
    <t>HS TH: Quang Trung, Võ Văn Tần</t>
  </si>
  <si>
    <t>Trần Quang Khải</t>
  </si>
  <si>
    <t>HS TH: Trần Quang Cơ, Hồ Văn Thanh</t>
  </si>
  <si>
    <t>Nguyễn Vĩnh Nghiệp</t>
  </si>
  <si>
    <t>HS các trường tiểu học P.TTN có HKTT, tạm trú tại KP: 1,2,3,7</t>
  </si>
  <si>
    <t>Nguyễn Ảnh Thủ</t>
  </si>
  <si>
    <t>HS các trường tiểu học P.TTN có HKTT, tạm trú tại KP: 4,5,6,6A</t>
  </si>
  <si>
    <t>Thuận Kiều</t>
  </si>
  <si>
    <t>HS học TATC các trường TH:TĐ,NTĐ,TK</t>
  </si>
  <si>
    <t>Phan Bội Châu</t>
  </si>
  <si>
    <t>HS TH N.Du, N.Khuyến, Trần Văn Ơn</t>
  </si>
  <si>
    <t>Hà Huy Tập</t>
  </si>
  <si>
    <t>HS TH Lý Tự Trọng</t>
  </si>
  <si>
    <t>Nguyễn Hiền</t>
  </si>
  <si>
    <t>HS TH Lê Văn Thọ, 90HS t.trú KP4, KP9 P.TCH trường TH T.Q.Cơ</t>
  </si>
  <si>
    <t>Nguyễn Huệ</t>
  </si>
  <si>
    <t xml:space="preserve">Hiệp Thành </t>
  </si>
  <si>
    <t xml:space="preserve">HS TH: N.Trãi, N.T.Bình </t>
  </si>
  <si>
    <t>Nguyễn Chí Thanh</t>
  </si>
  <si>
    <t>HS trên địa bàn quận có nguyện vọng học trường tiên tiến theo xu thế hội nhập (theo thứ tự ưu tiên HKTT, tạm trú, giấy chứng nhận ưu tiên (nếu có)</t>
  </si>
  <si>
    <t>Nguyễn Trung Trực</t>
  </si>
  <si>
    <t>HS TH K.Đồng</t>
  </si>
  <si>
    <t>Lương Thế Vinh</t>
  </si>
  <si>
    <t>HS TH Quới Xuân, HS TH N.V.Thệ</t>
  </si>
  <si>
    <t>Trần Hưng Đạo</t>
  </si>
  <si>
    <t>HS TH Hà Huy Giáp và HS còn lại P.TX</t>
  </si>
  <si>
    <t>HS TH Phạm V Chiêu</t>
  </si>
  <si>
    <t>HK thường trú</t>
  </si>
  <si>
    <t>Có tên DS</t>
  </si>
  <si>
    <t>Kg có tên DS</t>
  </si>
  <si>
    <t>Sổ tạm trú trước 01/3</t>
  </si>
  <si>
    <t>Chỉ tiêu theo KH</t>
  </si>
  <si>
    <t>Đã nhận</t>
  </si>
  <si>
    <t>Phát sinh</t>
  </si>
  <si>
    <t>Ghi chú</t>
  </si>
  <si>
    <t>phát sinh</t>
  </si>
  <si>
    <t>T.T.Hiệp</t>
  </si>
  <si>
    <t>Bảng số liệu nhận trẻ vào lớp 1 đến 15/7/2019</t>
  </si>
  <si>
    <t>Tổng số</t>
  </si>
  <si>
    <t>Sổ tạm trú sau 01/3 và không có sổ</t>
  </si>
  <si>
    <t>Bảng số liệu nhận trẻ vào lớp 1 đến 26/7/2019</t>
  </si>
  <si>
    <t>Giấy t/trú</t>
  </si>
  <si>
    <t>Ghi chú: những ô trống là các trường chưa báo cáo.</t>
  </si>
  <si>
    <t>Sổ tạm trú sau 01/3</t>
  </si>
  <si>
    <t>Ghi nhận</t>
  </si>
  <si>
    <r>
      <t xml:space="preserve">Ghi chú: Theo KH TS Quận: </t>
    </r>
    <r>
      <rPr>
        <b/>
        <sz val="12"/>
        <rFont val="Times New Roman"/>
        <family val="1"/>
      </rPr>
      <t>Đã nhận (hợp lệ)</t>
    </r>
    <r>
      <rPr>
        <sz val="12"/>
        <rFont val="Times New Roman"/>
        <family val="1"/>
      </rPr>
      <t xml:space="preserve">: Có sổ hộ khẩu; Sổ ttrú trước 01/3/19 có tên trong DS; </t>
    </r>
    <r>
      <rPr>
        <b/>
        <sz val="12"/>
        <rFont val="Times New Roman"/>
        <family val="1"/>
      </rPr>
      <t>Ghi nhận:</t>
    </r>
    <r>
      <rPr>
        <sz val="12"/>
        <rFont val="Times New Roman"/>
        <family val="1"/>
      </rPr>
      <t xml:space="preserve"> là tất cả trường hợp còn lại. </t>
    </r>
  </si>
  <si>
    <t>Bảng số liệu nhận trẻ vào lớp 1 đến 01/8/2019 (báo cáo của các trường tiểu học)</t>
  </si>
  <si>
    <t>Cộng phường</t>
  </si>
  <si>
    <t>Đã nhận (theo phường)</t>
  </si>
  <si>
    <t>Tổng cộng các diện</t>
  </si>
  <si>
    <r>
      <t>Tổng số đã nhận đúng theo Kế Hoạch TS Quận (</t>
    </r>
    <r>
      <rPr>
        <b/>
        <sz val="12"/>
        <rFont val="Times New Roman"/>
        <family val="1"/>
      </rPr>
      <t>Cột Tổng số HK thường trú + Cột có sổ tạm trú trước 1/3/19 có tên trong DS</t>
    </r>
    <r>
      <rPr>
        <sz val="12"/>
        <rFont val="Times New Roman"/>
        <family val="1"/>
      </rPr>
      <t xml:space="preserve">): </t>
    </r>
    <r>
      <rPr>
        <b/>
        <sz val="12"/>
        <rFont val="Times New Roman"/>
        <family val="1"/>
      </rPr>
      <t>7347</t>
    </r>
  </si>
  <si>
    <r>
      <t>Tổng số được ghi nhận (</t>
    </r>
    <r>
      <rPr>
        <b/>
        <sz val="12"/>
        <rFont val="Times New Roman"/>
        <family val="1"/>
      </rPr>
      <t>Cột sổ tạm trú trước 1/3/19 kg có tên DS + Cột tổng số có sổ t.trú sau 1/3/19 (có DS và kg DS) + Cột giấy t.trú</t>
    </r>
    <r>
      <rPr>
        <sz val="12"/>
        <rFont val="Times New Roman"/>
        <family val="1"/>
      </rPr>
      <t xml:space="preserve">): </t>
    </r>
    <r>
      <rPr>
        <b/>
        <sz val="12"/>
        <rFont val="Times New Roman"/>
        <family val="1"/>
      </rPr>
      <t>3063</t>
    </r>
    <r>
      <rPr>
        <sz val="12"/>
        <rFont val="Times New Roman"/>
        <family val="1"/>
      </rPr>
      <t xml:space="preserve"> </t>
    </r>
  </si>
  <si>
    <r>
      <t xml:space="preserve">Tổng cộng: </t>
    </r>
    <r>
      <rPr>
        <b/>
        <sz val="12"/>
        <rFont val="Times New Roman"/>
        <family val="1"/>
      </rPr>
      <t>10410</t>
    </r>
  </si>
  <si>
    <t>Bảng số liệu nhận trẻ vào lớp 1 đến 01/8/2019 (báo cáo của các phường)</t>
  </si>
  <si>
    <t xml:space="preserve"> </t>
  </si>
  <si>
    <t>Đ. Hưng Thuận</t>
  </si>
  <si>
    <t>KP 1,2,3,3A; 460 HS tạm trú phường TCH</t>
  </si>
  <si>
    <t xml:space="preserve">KP3 (tổ 45 đến tổ 54), KP4 (tổ 14 đến tổ 21), KP5, HS tạm trú còn lại P.HT, P.TA, P.TL </t>
  </si>
  <si>
    <t>B.trú, tích hợp</t>
  </si>
  <si>
    <t>Tổng số trẻ 6 tuổi</t>
  </si>
  <si>
    <t>T.Thới Hiệp</t>
  </si>
  <si>
    <t>Phụ lục 2: Bảng số liệu phân tuyến vào lớp 1 (Bổ sung - ngày 05/8/2019)</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</si>
</sst>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charset val="163"/>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10"/>
      <color indexed="8"/>
      <name val="Arial"/>
      <family val="2"/>
    </font>
    <font>
      <sz val="10"/>
      <name val="Times New Roman"/>
      <family val="1"/>
    </font>
    <font>
      <sz val="11"/>
      <color indexed="8"/>
      <name val="Times New Roman"/>
      <family val="1"/>
    </font>
    <font>
      <b/>
      <sz val="11"/>
      <color indexed="8"/>
      <name val="Times New Roman"/>
      <family val="1"/>
    </font>
    <font>
      <b/>
      <sz val="10"/>
      <name val="Times New Roman"/>
      <family val="1"/>
    </font>
    <font>
      <b/>
      <sz val="10"/>
      <color indexed="8"/>
      <name val="Times New Roman"/>
      <family val="1"/>
    </font>
    <font>
      <b/>
      <sz val="14"/>
      <color indexed="8"/>
      <name val="Times New Roman"/>
      <family val="1"/>
    </font>
    <font>
      <b/>
      <sz val="11"/>
      <color rgb="FFFF0000"/>
      <name val="Times New Roman"/>
      <family val="1"/>
    </font>
    <font>
      <b/>
      <sz val="10"/>
      <color rgb="FFFF0000"/>
      <name val="Times New Roman"/>
      <family val="1"/>
    </font>
    <font>
      <b/>
      <sz val="11"/>
      <name val="Times New Roman"/>
      <family val="1"/>
    </font>
    <font>
      <sz val="11"/>
      <color theme="1"/>
      <name val="Times New Roman"/>
      <family val="1"/>
    </font>
    <font>
      <sz val="10"/>
      <color theme="1"/>
      <name val="Times New Roman"/>
      <family val="1"/>
    </font>
    <font>
      <sz val="11"/>
      <color theme="1"/>
      <name val="Calibri"/>
      <family val="2"/>
      <charset val="163"/>
      <scheme val="minor"/>
    </font>
    <font>
      <b/>
      <sz val="12"/>
      <name val="Times New Roman"/>
      <family val="1"/>
    </font>
    <font>
      <sz val="12"/>
      <name val="Times New Roman"/>
      <family val="1"/>
    </font>
    <font>
      <sz val="12"/>
      <name val="Calibri"/>
      <family val="2"/>
    </font>
    <font>
      <b/>
      <sz val="13"/>
      <name val="Times New Roman"/>
      <family val="1"/>
    </font>
    <font>
      <sz val="13"/>
      <name val="Times New Roman"/>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46">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applyNumberFormat="0" applyBorder="0" applyAlignment="0"/>
    <xf numFmtId="0" fontId="2" fillId="0" borderId="0" applyNumberFormat="0" applyBorder="0" applyAlignment="0"/>
    <xf numFmtId="0" fontId="2"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32" fillId="0" borderId="0" applyFont="0" applyFill="0" applyBorder="0" applyAlignment="0" applyProtection="0"/>
  </cellStyleXfs>
  <cellXfs count="266">
    <xf numFmtId="0" fontId="0" fillId="0" borderId="0" xfId="0"/>
    <xf numFmtId="0" fontId="1" fillId="0" borderId="0" xfId="1"/>
    <xf numFmtId="0" fontId="23" fillId="0" borderId="10" xfId="39" applyFont="1" applyFill="1" applyBorder="1" applyAlignment="1" applyProtection="1">
      <alignment horizontal="center" vertical="top" wrapText="1"/>
    </xf>
    <xf numFmtId="0" fontId="23" fillId="0" borderId="10" xfId="39" applyFont="1" applyFill="1" applyBorder="1" applyProtection="1"/>
    <xf numFmtId="0" fontId="24" fillId="0" borderId="10" xfId="1" applyFont="1" applyFill="1" applyBorder="1" applyProtection="1"/>
    <xf numFmtId="0" fontId="26" fillId="0" borderId="0" xfId="1" applyFont="1" applyAlignment="1">
      <alignment horizontal="center"/>
    </xf>
    <xf numFmtId="0" fontId="20" fillId="0" borderId="0" xfId="1" applyFont="1"/>
    <xf numFmtId="0" fontId="23" fillId="24" borderId="10" xfId="39" applyFont="1" applyFill="1" applyBorder="1" applyAlignment="1" applyProtection="1">
      <alignment horizontal="center" wrapText="1"/>
    </xf>
    <xf numFmtId="0" fontId="24" fillId="24" borderId="11" xfId="1" applyFont="1" applyFill="1" applyBorder="1" applyAlignment="1">
      <alignment horizontal="center"/>
    </xf>
    <xf numFmtId="0" fontId="27" fillId="24" borderId="10" xfId="38" applyFont="1" applyFill="1" applyBorder="1" applyProtection="1"/>
    <xf numFmtId="0" fontId="25" fillId="24" borderId="10" xfId="38" applyFont="1" applyFill="1" applyBorder="1" applyProtection="1"/>
    <xf numFmtId="0" fontId="24" fillId="24" borderId="10" xfId="1" applyFont="1" applyFill="1" applyBorder="1" applyAlignment="1">
      <alignment horizontal="center"/>
    </xf>
    <xf numFmtId="0" fontId="21" fillId="0" borderId="15" xfId="1" applyFont="1" applyBorder="1" applyAlignment="1">
      <alignment horizontal="center"/>
    </xf>
    <xf numFmtId="0" fontId="21" fillId="0" borderId="16" xfId="1" applyFont="1" applyBorder="1" applyAlignment="1">
      <alignment horizontal="center"/>
    </xf>
    <xf numFmtId="0" fontId="21" fillId="0" borderId="11" xfId="1" applyFont="1" applyBorder="1" applyAlignment="1">
      <alignment horizontal="center"/>
    </xf>
    <xf numFmtId="0" fontId="24" fillId="0" borderId="16" xfId="1" applyFont="1" applyFill="1" applyBorder="1" applyAlignment="1" applyProtection="1">
      <alignment horizontal="center"/>
    </xf>
    <xf numFmtId="0" fontId="23" fillId="0" borderId="15" xfId="39" applyFont="1" applyFill="1" applyBorder="1" applyAlignment="1" applyProtection="1">
      <alignment horizontal="center"/>
    </xf>
    <xf numFmtId="0" fontId="23" fillId="0" borderId="16" xfId="39" applyFont="1" applyFill="1" applyBorder="1" applyAlignment="1" applyProtection="1">
      <alignment horizontal="center"/>
    </xf>
    <xf numFmtId="0" fontId="23" fillId="0" borderId="11" xfId="39" applyFont="1" applyFill="1" applyBorder="1" applyAlignment="1" applyProtection="1">
      <alignment horizontal="center"/>
    </xf>
    <xf numFmtId="0" fontId="23" fillId="0" borderId="10" xfId="39" applyFont="1" applyFill="1" applyBorder="1" applyAlignment="1" applyProtection="1">
      <alignment horizontal="center"/>
    </xf>
    <xf numFmtId="0" fontId="24" fillId="0" borderId="10" xfId="1" applyFont="1" applyFill="1" applyBorder="1" applyAlignment="1" applyProtection="1">
      <alignment horizontal="center"/>
    </xf>
    <xf numFmtId="0" fontId="24" fillId="0" borderId="10" xfId="1" applyFont="1" applyFill="1" applyBorder="1" applyAlignment="1" applyProtection="1"/>
    <xf numFmtId="0" fontId="21" fillId="24" borderId="10" xfId="1" applyFont="1" applyFill="1" applyBorder="1"/>
    <xf numFmtId="0" fontId="21" fillId="24" borderId="10" xfId="1" applyFont="1" applyFill="1" applyBorder="1" applyAlignment="1">
      <alignment horizontal="center"/>
    </xf>
    <xf numFmtId="0" fontId="0" fillId="0" borderId="11" xfId="0" applyBorder="1"/>
    <xf numFmtId="9" fontId="24" fillId="24" borderId="10" xfId="1" applyNumberFormat="1" applyFont="1" applyFill="1" applyBorder="1" applyAlignment="1">
      <alignment horizontal="center"/>
    </xf>
    <xf numFmtId="0" fontId="19" fillId="24" borderId="10" xfId="39" applyFont="1" applyFill="1" applyBorder="1" applyProtection="1"/>
    <xf numFmtId="0" fontId="19" fillId="24" borderId="10" xfId="1" applyFont="1" applyFill="1" applyBorder="1" applyAlignment="1" applyProtection="1"/>
    <xf numFmtId="0" fontId="0" fillId="0" borderId="16" xfId="0" applyBorder="1"/>
    <xf numFmtId="0" fontId="27" fillId="24" borderId="10" xfId="39" applyFont="1" applyFill="1" applyBorder="1" applyAlignment="1" applyProtection="1">
      <alignment wrapText="1"/>
    </xf>
    <xf numFmtId="0" fontId="19" fillId="24" borderId="10" xfId="1" applyFont="1" applyFill="1" applyBorder="1" applyAlignment="1" applyProtection="1">
      <alignment wrapText="1"/>
    </xf>
    <xf numFmtId="0" fontId="21" fillId="24" borderId="10" xfId="39" applyFont="1" applyFill="1" applyBorder="1" applyAlignment="1" applyProtection="1">
      <alignment wrapText="1"/>
    </xf>
    <xf numFmtId="0" fontId="19" fillId="24" borderId="10" xfId="39" applyFont="1" applyFill="1" applyBorder="1" applyAlignment="1" applyProtection="1">
      <alignment wrapText="1"/>
    </xf>
    <xf numFmtId="0" fontId="19" fillId="24" borderId="10" xfId="39" applyFont="1" applyFill="1" applyBorder="1" applyAlignment="1" applyProtection="1"/>
    <xf numFmtId="0" fontId="28" fillId="24" borderId="10" xfId="1" applyFont="1" applyFill="1" applyBorder="1" applyAlignment="1" applyProtection="1">
      <alignment wrapText="1"/>
    </xf>
    <xf numFmtId="0" fontId="21" fillId="24" borderId="10" xfId="1" applyFont="1" applyFill="1" applyBorder="1" applyAlignment="1" applyProtection="1">
      <alignment wrapText="1"/>
    </xf>
    <xf numFmtId="0" fontId="19" fillId="24" borderId="10" xfId="1" applyFont="1" applyFill="1" applyBorder="1" applyAlignment="1">
      <alignment wrapText="1"/>
    </xf>
    <xf numFmtId="0" fontId="21" fillId="24" borderId="10" xfId="1" applyFont="1" applyFill="1" applyBorder="1" applyAlignment="1"/>
    <xf numFmtId="0" fontId="19" fillId="24" borderId="10" xfId="39" applyFont="1" applyFill="1" applyBorder="1" applyAlignment="1" applyProtection="1">
      <alignment horizontal="left"/>
    </xf>
    <xf numFmtId="0" fontId="22" fillId="24" borderId="10" xfId="39" applyFont="1" applyFill="1" applyBorder="1" applyProtection="1"/>
    <xf numFmtId="0" fontId="21" fillId="24" borderId="15" xfId="1" applyFont="1" applyFill="1" applyBorder="1" applyAlignment="1">
      <alignment horizontal="center"/>
    </xf>
    <xf numFmtId="0" fontId="21" fillId="24" borderId="10" xfId="1" applyFont="1" applyFill="1" applyBorder="1" applyAlignment="1">
      <alignment horizontal="left"/>
    </xf>
    <xf numFmtId="0" fontId="21" fillId="24" borderId="16" xfId="1" applyFont="1" applyFill="1" applyBorder="1" applyAlignment="1">
      <alignment horizontal="center"/>
    </xf>
    <xf numFmtId="0" fontId="31" fillId="24" borderId="10" xfId="0" applyFont="1" applyFill="1" applyBorder="1"/>
    <xf numFmtId="0" fontId="30" fillId="24" borderId="10" xfId="0" applyFont="1" applyFill="1" applyBorder="1"/>
    <xf numFmtId="0" fontId="31" fillId="24" borderId="10" xfId="0" applyFont="1" applyFill="1" applyBorder="1" applyAlignment="1"/>
    <xf numFmtId="0" fontId="30" fillId="24" borderId="10" xfId="0" applyFont="1" applyFill="1" applyBorder="1" applyAlignment="1"/>
    <xf numFmtId="0" fontId="19" fillId="24" borderId="10" xfId="38" applyFont="1" applyFill="1" applyBorder="1" applyProtection="1"/>
    <xf numFmtId="0" fontId="21" fillId="24" borderId="11" xfId="1" applyFont="1" applyFill="1" applyBorder="1" applyAlignment="1">
      <alignment horizontal="center"/>
    </xf>
    <xf numFmtId="9" fontId="21" fillId="24" borderId="15" xfId="1" applyNumberFormat="1" applyFont="1" applyFill="1" applyBorder="1" applyAlignment="1">
      <alignment horizontal="center"/>
    </xf>
    <xf numFmtId="0" fontId="21" fillId="24" borderId="10" xfId="1" applyFont="1" applyFill="1" applyBorder="1" applyProtection="1"/>
    <xf numFmtId="9" fontId="21" fillId="24" borderId="16" xfId="1" applyNumberFormat="1" applyFont="1" applyFill="1" applyBorder="1" applyAlignment="1">
      <alignment horizontal="center"/>
    </xf>
    <xf numFmtId="9" fontId="21" fillId="24" borderId="11" xfId="1" applyNumberFormat="1" applyFont="1" applyFill="1" applyBorder="1" applyAlignment="1">
      <alignment horizontal="center"/>
    </xf>
    <xf numFmtId="0" fontId="23" fillId="24" borderId="10" xfId="38" applyFont="1" applyFill="1" applyBorder="1" applyProtection="1"/>
    <xf numFmtId="0" fontId="28" fillId="24" borderId="10" xfId="1" applyFont="1" applyFill="1" applyBorder="1" applyAlignment="1" applyProtection="1"/>
    <xf numFmtId="0" fontId="1" fillId="24" borderId="16" xfId="1" applyFill="1" applyBorder="1" applyAlignment="1">
      <alignment horizontal="center"/>
    </xf>
    <xf numFmtId="0" fontId="0" fillId="24" borderId="16" xfId="0" applyFill="1" applyBorder="1" applyAlignment="1">
      <alignment horizontal="center"/>
    </xf>
    <xf numFmtId="0" fontId="24" fillId="24" borderId="10" xfId="1" applyFont="1" applyFill="1" applyBorder="1"/>
    <xf numFmtId="0" fontId="28" fillId="24" borderId="10" xfId="1" applyFont="1" applyFill="1" applyBorder="1" applyAlignment="1"/>
    <xf numFmtId="0" fontId="0" fillId="24" borderId="11" xfId="0" applyFill="1" applyBorder="1"/>
    <xf numFmtId="0" fontId="1" fillId="24" borderId="0" xfId="1" applyFill="1"/>
    <xf numFmtId="0" fontId="0" fillId="24" borderId="0" xfId="0" applyFill="1"/>
    <xf numFmtId="0" fontId="0" fillId="0" borderId="15" xfId="0" applyBorder="1"/>
    <xf numFmtId="0" fontId="23" fillId="0" borderId="15" xfId="1" applyFont="1" applyBorder="1" applyAlignment="1">
      <alignment horizontal="center" wrapText="1"/>
    </xf>
    <xf numFmtId="0" fontId="23" fillId="0" borderId="11" xfId="1" applyFont="1" applyBorder="1" applyAlignment="1">
      <alignment horizontal="center" wrapText="1"/>
    </xf>
    <xf numFmtId="0" fontId="33" fillId="0" borderId="0" xfId="0" applyFont="1"/>
    <xf numFmtId="0" fontId="34" fillId="0" borderId="0" xfId="0" applyFont="1"/>
    <xf numFmtId="0" fontId="33" fillId="0" borderId="15" xfId="0" applyFont="1" applyBorder="1" applyAlignment="1">
      <alignment horizontal="center" vertical="top"/>
    </xf>
    <xf numFmtId="0" fontId="33" fillId="0" borderId="16" xfId="0" applyFont="1" applyBorder="1" applyAlignment="1">
      <alignment horizontal="center" vertical="top"/>
    </xf>
    <xf numFmtId="0" fontId="33" fillId="0" borderId="11" xfId="0" applyFont="1" applyBorder="1" applyAlignment="1">
      <alignment horizontal="center" vertical="top" wrapText="1"/>
    </xf>
    <xf numFmtId="0" fontId="33" fillId="0" borderId="10" xfId="0" applyFont="1" applyBorder="1" applyAlignment="1">
      <alignment horizontal="center" vertical="top" wrapText="1"/>
    </xf>
    <xf numFmtId="0" fontId="34" fillId="0" borderId="10" xfId="0" applyFont="1" applyBorder="1" applyAlignment="1">
      <alignment vertical="top" wrapText="1"/>
    </xf>
    <xf numFmtId="0" fontId="34" fillId="0" borderId="10" xfId="0" applyFont="1" applyBorder="1"/>
    <xf numFmtId="0" fontId="34" fillId="0" borderId="10" xfId="0" applyFont="1" applyBorder="1" applyAlignment="1">
      <alignment horizontal="center" vertical="top"/>
    </xf>
    <xf numFmtId="0" fontId="34" fillId="0" borderId="10" xfId="0" applyFont="1" applyBorder="1" applyAlignment="1">
      <alignment horizontal="center"/>
    </xf>
    <xf numFmtId="0" fontId="34" fillId="0" borderId="10" xfId="0" applyFont="1" applyBorder="1" applyAlignment="1">
      <alignment horizontal="left" vertical="top" wrapText="1"/>
    </xf>
    <xf numFmtId="0" fontId="34" fillId="0" borderId="10" xfId="0" applyFont="1" applyBorder="1" applyAlignment="1">
      <alignment horizontal="center" vertical="center"/>
    </xf>
    <xf numFmtId="0" fontId="34" fillId="0" borderId="10" xfId="0" applyFont="1" applyBorder="1" applyAlignment="1">
      <alignment wrapText="1"/>
    </xf>
    <xf numFmtId="0" fontId="34" fillId="0" borderId="10" xfId="0" applyFont="1" applyBorder="1" applyAlignment="1">
      <alignment horizontal="center" vertical="top" wrapText="1"/>
    </xf>
    <xf numFmtId="16" fontId="34" fillId="0" borderId="10" xfId="0" quotePrefix="1" applyNumberFormat="1" applyFont="1" applyBorder="1" applyAlignment="1">
      <alignment horizontal="left" vertical="top"/>
    </xf>
    <xf numFmtId="9" fontId="34" fillId="0" borderId="10" xfId="45" applyFont="1" applyBorder="1" applyAlignment="1">
      <alignment vertical="top"/>
    </xf>
    <xf numFmtId="0" fontId="34" fillId="0" borderId="10" xfId="0" quotePrefix="1" applyFont="1" applyBorder="1" applyAlignment="1">
      <alignment vertical="top"/>
    </xf>
    <xf numFmtId="9" fontId="34" fillId="0" borderId="10" xfId="45" applyFont="1" applyBorder="1" applyAlignment="1">
      <alignment horizontal="center" vertical="top"/>
    </xf>
    <xf numFmtId="0" fontId="34" fillId="0" borderId="11" xfId="0" applyFont="1" applyBorder="1" applyAlignment="1">
      <alignment horizontal="center" vertical="top"/>
    </xf>
    <xf numFmtId="9" fontId="34" fillId="0" borderId="11" xfId="45" applyFont="1" applyBorder="1" applyAlignment="1">
      <alignment horizontal="center" vertical="top"/>
    </xf>
    <xf numFmtId="0" fontId="34" fillId="0" borderId="10" xfId="0" quotePrefix="1" applyFont="1" applyBorder="1"/>
    <xf numFmtId="0" fontId="34" fillId="0" borderId="10" xfId="0" quotePrefix="1" applyFont="1" applyBorder="1" applyAlignment="1">
      <alignment wrapText="1"/>
    </xf>
    <xf numFmtId="0" fontId="33" fillId="0" borderId="10" xfId="0" applyFont="1" applyBorder="1"/>
    <xf numFmtId="0" fontId="33" fillId="0" borderId="10" xfId="0" applyFont="1" applyBorder="1" applyAlignment="1">
      <alignment horizontal="center"/>
    </xf>
    <xf numFmtId="9" fontId="33" fillId="0" borderId="10" xfId="45" applyFont="1" applyBorder="1" applyAlignment="1">
      <alignment horizontal="center" vertical="top"/>
    </xf>
    <xf numFmtId="0" fontId="36" fillId="0" borderId="0" xfId="0" applyFont="1"/>
    <xf numFmtId="0" fontId="37" fillId="0" borderId="0" xfId="0" applyFont="1"/>
    <xf numFmtId="0" fontId="36" fillId="0" borderId="15" xfId="0" applyFont="1" applyBorder="1" applyAlignment="1">
      <alignment horizontal="center" vertical="top" wrapText="1"/>
    </xf>
    <xf numFmtId="0" fontId="36" fillId="0" borderId="16" xfId="0" applyFont="1" applyBorder="1" applyAlignment="1">
      <alignment horizontal="center" vertical="top" wrapText="1"/>
    </xf>
    <xf numFmtId="0" fontId="36" fillId="0" borderId="11" xfId="0" applyFont="1" applyBorder="1" applyAlignment="1">
      <alignment horizontal="center" vertical="top" wrapText="1"/>
    </xf>
    <xf numFmtId="0" fontId="36" fillId="0" borderId="10" xfId="0" applyFont="1" applyBorder="1" applyAlignment="1">
      <alignment horizontal="center" vertical="top" wrapText="1"/>
    </xf>
    <xf numFmtId="0" fontId="37" fillId="0" borderId="10" xfId="0" applyFont="1" applyBorder="1" applyAlignment="1">
      <alignment vertical="top" wrapText="1"/>
    </xf>
    <xf numFmtId="0" fontId="37" fillId="0" borderId="10" xfId="0" applyFont="1" applyBorder="1" applyAlignment="1">
      <alignment horizontal="center" vertical="top" wrapText="1"/>
    </xf>
    <xf numFmtId="16" fontId="37" fillId="0" borderId="10" xfId="0" applyNumberFormat="1" applyFont="1" applyBorder="1" applyAlignment="1">
      <alignment vertical="top" wrapText="1"/>
    </xf>
    <xf numFmtId="0" fontId="37" fillId="0" borderId="10" xfId="0" applyFont="1" applyBorder="1" applyAlignment="1">
      <alignment horizontal="center" vertical="top"/>
    </xf>
    <xf numFmtId="0" fontId="37" fillId="0" borderId="15" xfId="0" applyFont="1" applyBorder="1" applyAlignment="1">
      <alignment horizontal="center" vertical="top"/>
    </xf>
    <xf numFmtId="0" fontId="37" fillId="0" borderId="10" xfId="0" applyFont="1" applyBorder="1" applyAlignment="1">
      <alignment wrapText="1"/>
    </xf>
    <xf numFmtId="0" fontId="37" fillId="0" borderId="11" xfId="0" applyFont="1" applyBorder="1" applyAlignment="1">
      <alignment vertical="top" wrapText="1"/>
    </xf>
    <xf numFmtId="0" fontId="37" fillId="0" borderId="11" xfId="0" applyFont="1" applyBorder="1" applyAlignment="1">
      <alignment horizontal="center" vertical="top"/>
    </xf>
    <xf numFmtId="0" fontId="37" fillId="0" borderId="10" xfId="0" applyFont="1" applyBorder="1"/>
    <xf numFmtId="0" fontId="36" fillId="0" borderId="10" xfId="0" applyFont="1" applyBorder="1"/>
    <xf numFmtId="0" fontId="36" fillId="0" borderId="10" xfId="0" applyFont="1" applyBorder="1" applyAlignment="1">
      <alignment horizontal="center" vertical="top"/>
    </xf>
    <xf numFmtId="0" fontId="34" fillId="0" borderId="10" xfId="0" applyFont="1" applyBorder="1" applyAlignment="1">
      <alignment horizontal="center" vertical="top"/>
    </xf>
    <xf numFmtId="9" fontId="34" fillId="0" borderId="11" xfId="45" applyFont="1" applyBorder="1" applyAlignment="1">
      <alignment horizontal="center" vertical="top"/>
    </xf>
    <xf numFmtId="0" fontId="34" fillId="0" borderId="10" xfId="0" applyFont="1" applyBorder="1" applyAlignment="1">
      <alignment horizontal="center" vertical="top" wrapText="1"/>
    </xf>
    <xf numFmtId="9" fontId="34" fillId="0" borderId="10" xfId="45" applyFont="1" applyBorder="1" applyAlignment="1">
      <alignment horizontal="center" vertical="top"/>
    </xf>
    <xf numFmtId="0" fontId="34" fillId="0" borderId="15" xfId="0" applyFont="1" applyBorder="1" applyAlignment="1">
      <alignment vertical="top"/>
    </xf>
    <xf numFmtId="0" fontId="34" fillId="0" borderId="11" xfId="0" applyFont="1" applyBorder="1" applyAlignment="1">
      <alignment vertical="top"/>
    </xf>
    <xf numFmtId="0" fontId="34" fillId="0" borderId="16" xfId="0" applyFont="1" applyBorder="1" applyAlignment="1">
      <alignment vertical="top"/>
    </xf>
    <xf numFmtId="9" fontId="34" fillId="0" borderId="15" xfId="45" applyFont="1" applyBorder="1" applyAlignment="1">
      <alignment vertical="top"/>
    </xf>
    <xf numFmtId="9" fontId="34" fillId="0" borderId="16" xfId="45" applyFont="1" applyBorder="1" applyAlignment="1">
      <alignment vertical="top"/>
    </xf>
    <xf numFmtId="9" fontId="34" fillId="0" borderId="11" xfId="45" applyFont="1" applyBorder="1" applyAlignment="1">
      <alignment vertical="top"/>
    </xf>
    <xf numFmtId="1" fontId="34" fillId="0" borderId="15" xfId="0" applyNumberFormat="1" applyFont="1" applyBorder="1" applyAlignment="1">
      <alignment vertical="top"/>
    </xf>
    <xf numFmtId="1" fontId="34" fillId="0" borderId="16" xfId="0" applyNumberFormat="1" applyFont="1" applyBorder="1" applyAlignment="1">
      <alignment vertical="top"/>
    </xf>
    <xf numFmtId="1" fontId="34" fillId="0" borderId="11" xfId="0" applyNumberFormat="1" applyFont="1" applyBorder="1" applyAlignment="1">
      <alignment vertical="top"/>
    </xf>
    <xf numFmtId="0" fontId="34" fillId="0" borderId="10" xfId="0" applyFont="1" applyBorder="1" applyAlignment="1">
      <alignment vertical="top"/>
    </xf>
    <xf numFmtId="0" fontId="34" fillId="0" borderId="10" xfId="0" applyFont="1" applyBorder="1" applyAlignment="1"/>
    <xf numFmtId="0" fontId="34" fillId="0" borderId="10" xfId="0" applyFont="1" applyBorder="1" applyAlignment="1">
      <alignment vertical="center"/>
    </xf>
    <xf numFmtId="0" fontId="34" fillId="0" borderId="15" xfId="0" applyFont="1" applyFill="1" applyBorder="1" applyAlignment="1">
      <alignment vertical="top" wrapText="1"/>
    </xf>
    <xf numFmtId="0" fontId="34" fillId="0" borderId="11" xfId="0" applyFont="1" applyFill="1" applyBorder="1" applyAlignment="1">
      <alignment vertical="top" wrapText="1"/>
    </xf>
    <xf numFmtId="0" fontId="34" fillId="0" borderId="0" xfId="0" applyFont="1" applyAlignment="1"/>
    <xf numFmtId="0" fontId="34" fillId="0" borderId="15" xfId="0" applyFont="1" applyBorder="1" applyAlignment="1">
      <alignment vertical="top" wrapText="1"/>
    </xf>
    <xf numFmtId="0" fontId="34" fillId="0" borderId="11" xfId="0" applyFont="1" applyBorder="1" applyAlignment="1">
      <alignment vertical="top" wrapText="1"/>
    </xf>
    <xf numFmtId="0" fontId="33" fillId="0" borderId="10" xfId="0" applyFont="1" applyBorder="1" applyAlignment="1"/>
    <xf numFmtId="0" fontId="34" fillId="0" borderId="15" xfId="0" applyFont="1" applyBorder="1" applyAlignment="1">
      <alignment vertical="top"/>
    </xf>
    <xf numFmtId="0" fontId="34" fillId="0" borderId="15" xfId="0" applyFont="1" applyFill="1" applyBorder="1" applyAlignment="1">
      <alignment vertical="top" wrapText="1"/>
    </xf>
    <xf numFmtId="9" fontId="34" fillId="0" borderId="10" xfId="45" applyFont="1" applyBorder="1" applyAlignment="1">
      <alignment horizontal="center" vertical="top"/>
    </xf>
    <xf numFmtId="0" fontId="34" fillId="0" borderId="10" xfId="0" applyFont="1" applyBorder="1" applyAlignment="1">
      <alignment horizontal="center" vertical="top" wrapText="1"/>
    </xf>
    <xf numFmtId="0" fontId="34" fillId="0" borderId="10" xfId="0" applyFont="1" applyBorder="1" applyAlignment="1">
      <alignment horizontal="center" vertical="top"/>
    </xf>
    <xf numFmtId="9" fontId="34" fillId="0" borderId="11" xfId="45" applyFont="1" applyBorder="1" applyAlignment="1">
      <alignment horizontal="center" vertical="top"/>
    </xf>
    <xf numFmtId="0" fontId="34" fillId="0" borderId="15" xfId="0" applyFont="1" applyFill="1" applyBorder="1" applyAlignment="1">
      <alignment vertical="top" wrapText="1"/>
    </xf>
    <xf numFmtId="0" fontId="34" fillId="0" borderId="11" xfId="0" applyFont="1" applyFill="1" applyBorder="1" applyAlignment="1">
      <alignment vertical="top" wrapText="1"/>
    </xf>
    <xf numFmtId="0" fontId="34" fillId="0" borderId="15" xfId="0" applyFont="1" applyBorder="1" applyAlignment="1">
      <alignment vertical="top" wrapText="1"/>
    </xf>
    <xf numFmtId="0" fontId="34" fillId="0" borderId="11" xfId="0" applyFont="1" applyBorder="1" applyAlignment="1">
      <alignment vertical="top" wrapText="1"/>
    </xf>
    <xf numFmtId="0" fontId="34" fillId="0" borderId="10" xfId="0" applyFont="1" applyBorder="1" applyAlignment="1">
      <alignment vertical="top"/>
    </xf>
    <xf numFmtId="0" fontId="34" fillId="0" borderId="15" xfId="0" applyFont="1" applyBorder="1" applyAlignment="1">
      <alignment vertical="top"/>
    </xf>
    <xf numFmtId="0" fontId="34" fillId="0" borderId="11" xfId="0" applyFont="1" applyBorder="1" applyAlignment="1">
      <alignment vertical="top"/>
    </xf>
    <xf numFmtId="0" fontId="34" fillId="0" borderId="16" xfId="0" applyFont="1" applyBorder="1" applyAlignment="1">
      <alignment vertical="top"/>
    </xf>
    <xf numFmtId="1" fontId="34" fillId="0" borderId="15" xfId="0" applyNumberFormat="1" applyFont="1" applyBorder="1" applyAlignment="1">
      <alignment vertical="top"/>
    </xf>
    <xf numFmtId="0" fontId="34" fillId="0" borderId="10" xfId="0" applyFont="1" applyBorder="1" applyAlignment="1">
      <alignment horizontal="center" vertical="top" wrapText="1"/>
    </xf>
    <xf numFmtId="9" fontId="34" fillId="0" borderId="10" xfId="45" applyFont="1" applyBorder="1" applyAlignment="1">
      <alignment horizontal="center" vertical="top"/>
    </xf>
    <xf numFmtId="0" fontId="34" fillId="0" borderId="10" xfId="0" applyFont="1" applyBorder="1" applyAlignment="1">
      <alignment horizontal="center" vertical="top"/>
    </xf>
    <xf numFmtId="0" fontId="34" fillId="0" borderId="10" xfId="0" applyFont="1" applyBorder="1" applyAlignment="1">
      <alignment vertical="top"/>
    </xf>
    <xf numFmtId="1" fontId="33" fillId="0" borderId="10" xfId="0" applyNumberFormat="1" applyFont="1" applyBorder="1" applyAlignment="1"/>
    <xf numFmtId="0" fontId="34" fillId="0" borderId="10" xfId="0" applyFont="1" applyBorder="1" applyAlignment="1">
      <alignment horizontal="center" vertical="top"/>
    </xf>
    <xf numFmtId="9" fontId="34" fillId="0" borderId="10" xfId="45" applyFont="1" applyBorder="1" applyAlignment="1">
      <alignment horizontal="center" vertical="top"/>
    </xf>
    <xf numFmtId="0" fontId="34" fillId="0" borderId="10" xfId="0" applyFont="1" applyBorder="1" applyAlignment="1">
      <alignment vertical="top"/>
    </xf>
    <xf numFmtId="0" fontId="34" fillId="0" borderId="0" xfId="45" applyNumberFormat="1" applyFont="1"/>
    <xf numFmtId="0" fontId="34" fillId="0" borderId="10" xfId="0" applyFont="1" applyFill="1" applyBorder="1" applyAlignment="1">
      <alignment vertical="top" wrapText="1"/>
    </xf>
    <xf numFmtId="0" fontId="34" fillId="0" borderId="10" xfId="45" applyNumberFormat="1" applyFont="1" applyBorder="1" applyAlignment="1">
      <alignment horizontal="center" vertical="top"/>
    </xf>
    <xf numFmtId="1" fontId="34" fillId="0" borderId="10" xfId="0" applyNumberFormat="1" applyFont="1" applyBorder="1" applyAlignment="1">
      <alignment vertical="top"/>
    </xf>
    <xf numFmtId="0" fontId="34" fillId="0" borderId="10" xfId="0" applyFont="1" applyBorder="1" applyAlignment="1">
      <alignment vertical="top" wrapText="1"/>
    </xf>
    <xf numFmtId="0" fontId="33" fillId="0" borderId="10" xfId="45" applyNumberFormat="1" applyFont="1" applyBorder="1" applyAlignment="1">
      <alignment horizontal="center" vertical="top"/>
    </xf>
    <xf numFmtId="1" fontId="34" fillId="0" borderId="0" xfId="0" applyNumberFormat="1" applyFont="1"/>
    <xf numFmtId="0" fontId="34" fillId="0" borderId="10" xfId="0" applyFont="1" applyBorder="1" applyAlignment="1">
      <alignment vertical="top"/>
    </xf>
    <xf numFmtId="0" fontId="34" fillId="0" borderId="10" xfId="0" applyFont="1" applyFill="1" applyBorder="1" applyAlignment="1">
      <alignment vertical="top" wrapText="1"/>
    </xf>
    <xf numFmtId="0" fontId="34" fillId="0" borderId="10" xfId="0" applyFont="1" applyBorder="1" applyAlignment="1">
      <alignment horizontal="center" vertical="top"/>
    </xf>
    <xf numFmtId="9" fontId="34" fillId="0" borderId="11" xfId="45" applyFont="1" applyBorder="1" applyAlignment="1">
      <alignment horizontal="center" vertical="top"/>
    </xf>
    <xf numFmtId="0" fontId="34" fillId="0" borderId="11" xfId="0" applyFont="1" applyBorder="1" applyAlignment="1">
      <alignment horizontal="center" vertical="top"/>
    </xf>
    <xf numFmtId="0" fontId="34" fillId="0" borderId="10" xfId="0" applyFont="1" applyBorder="1" applyAlignment="1">
      <alignment horizontal="center" vertical="top" wrapText="1"/>
    </xf>
    <xf numFmtId="9" fontId="34" fillId="0" borderId="10" xfId="45" applyFont="1" applyBorder="1" applyAlignment="1">
      <alignment horizontal="center" vertical="top"/>
    </xf>
    <xf numFmtId="0" fontId="33" fillId="0" borderId="10" xfId="0" applyFont="1" applyBorder="1" applyAlignment="1">
      <alignment horizontal="center" vertical="top" wrapText="1"/>
    </xf>
    <xf numFmtId="0" fontId="33" fillId="0" borderId="10" xfId="0" applyFont="1" applyBorder="1" applyAlignment="1">
      <alignment horizontal="center"/>
    </xf>
    <xf numFmtId="0" fontId="33" fillId="0" borderId="11" xfId="0" applyFont="1" applyBorder="1" applyAlignment="1">
      <alignment horizontal="center" vertical="top" wrapText="1"/>
    </xf>
    <xf numFmtId="0" fontId="34" fillId="0" borderId="10" xfId="0" applyFont="1" applyBorder="1" applyAlignment="1">
      <alignment vertical="top" wrapText="1"/>
    </xf>
    <xf numFmtId="0" fontId="34" fillId="0" borderId="10" xfId="0" applyFont="1" applyBorder="1" applyAlignment="1">
      <alignment horizontal="center" vertical="center"/>
    </xf>
    <xf numFmtId="0" fontId="34" fillId="0" borderId="10" xfId="0" applyFont="1" applyBorder="1" applyAlignment="1">
      <alignment horizontal="right" vertical="center"/>
    </xf>
    <xf numFmtId="0" fontId="34" fillId="0" borderId="15" xfId="0" applyFont="1" applyBorder="1" applyAlignment="1">
      <alignment horizontal="left" vertical="top" wrapText="1"/>
    </xf>
    <xf numFmtId="0" fontId="26" fillId="0" borderId="0" xfId="1" applyFont="1" applyAlignment="1">
      <alignment horizontal="left"/>
    </xf>
    <xf numFmtId="0" fontId="23" fillId="0" borderId="10" xfId="39" applyFont="1" applyFill="1" applyBorder="1" applyAlignment="1" applyProtection="1">
      <alignment horizontal="center" vertical="top" wrapText="1"/>
    </xf>
    <xf numFmtId="0" fontId="23" fillId="0" borderId="12" xfId="1" applyFont="1" applyBorder="1" applyAlignment="1">
      <alignment horizontal="center" vertical="top" wrapText="1"/>
    </xf>
    <xf numFmtId="0" fontId="29" fillId="0" borderId="13" xfId="1" applyFont="1" applyBorder="1" applyAlignment="1">
      <alignment horizontal="center" vertical="top"/>
    </xf>
    <xf numFmtId="0" fontId="29" fillId="0" borderId="14" xfId="1" applyFont="1" applyBorder="1" applyAlignment="1">
      <alignment horizontal="center" vertical="top"/>
    </xf>
    <xf numFmtId="9" fontId="34" fillId="0" borderId="10" xfId="45" applyFont="1" applyBorder="1" applyAlignment="1">
      <alignment horizontal="center" vertical="top"/>
    </xf>
    <xf numFmtId="0" fontId="33" fillId="0" borderId="10" xfId="0" applyFont="1" applyBorder="1" applyAlignment="1">
      <alignment horizontal="center" vertical="top"/>
    </xf>
    <xf numFmtId="0" fontId="33" fillId="0" borderId="10" xfId="0" applyFont="1" applyBorder="1" applyAlignment="1">
      <alignment horizontal="center" vertical="top" wrapText="1"/>
    </xf>
    <xf numFmtId="0" fontId="33" fillId="0" borderId="17"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33" fillId="0" borderId="10" xfId="0" applyFont="1" applyBorder="1" applyAlignment="1">
      <alignment horizontal="center"/>
    </xf>
    <xf numFmtId="0" fontId="34" fillId="0" borderId="10" xfId="0" applyFont="1" applyBorder="1" applyAlignment="1">
      <alignment horizontal="center" vertical="top" wrapText="1"/>
    </xf>
    <xf numFmtId="0" fontId="34" fillId="0" borderId="15" xfId="0" applyFont="1" applyFill="1" applyBorder="1" applyAlignment="1">
      <alignment horizontal="center" vertical="top" wrapText="1"/>
    </xf>
    <xf numFmtId="0" fontId="34" fillId="0" borderId="11" xfId="0" applyFont="1" applyFill="1" applyBorder="1" applyAlignment="1">
      <alignment horizontal="center" vertical="top" wrapText="1"/>
    </xf>
    <xf numFmtId="0" fontId="34" fillId="0" borderId="10" xfId="0" applyFont="1" applyBorder="1" applyAlignment="1">
      <alignment horizontal="center" vertical="top"/>
    </xf>
    <xf numFmtId="9" fontId="34" fillId="0" borderId="15" xfId="45" applyFont="1" applyBorder="1" applyAlignment="1">
      <alignment horizontal="center" vertical="top"/>
    </xf>
    <xf numFmtId="9" fontId="34" fillId="0" borderId="16" xfId="45" applyFont="1" applyBorder="1" applyAlignment="1">
      <alignment horizontal="center" vertical="top"/>
    </xf>
    <xf numFmtId="9" fontId="34" fillId="0" borderId="11" xfId="45" applyFont="1" applyBorder="1" applyAlignment="1">
      <alignment horizontal="center" vertical="top"/>
    </xf>
    <xf numFmtId="0" fontId="34" fillId="0" borderId="15" xfId="0" applyFont="1" applyBorder="1" applyAlignment="1">
      <alignment horizontal="center" vertical="top" wrapText="1"/>
    </xf>
    <xf numFmtId="0" fontId="34" fillId="0" borderId="16" xfId="0" applyFont="1" applyBorder="1" applyAlignment="1">
      <alignment horizontal="center" vertical="top" wrapText="1"/>
    </xf>
    <xf numFmtId="0" fontId="34" fillId="0" borderId="11" xfId="0" applyFont="1" applyBorder="1" applyAlignment="1">
      <alignment horizontal="center" vertical="top" wrapText="1"/>
    </xf>
    <xf numFmtId="0" fontId="34" fillId="0" borderId="15" xfId="0" applyFont="1" applyBorder="1" applyAlignment="1">
      <alignment horizontal="center" vertical="top"/>
    </xf>
    <xf numFmtId="0" fontId="34" fillId="0" borderId="11" xfId="0" applyFont="1" applyBorder="1" applyAlignment="1">
      <alignment horizontal="center" vertical="top"/>
    </xf>
    <xf numFmtId="0" fontId="34" fillId="0" borderId="16" xfId="0" applyFont="1" applyBorder="1" applyAlignment="1">
      <alignment horizontal="center" vertical="top"/>
    </xf>
    <xf numFmtId="1" fontId="34" fillId="0" borderId="15" xfId="0" applyNumberFormat="1" applyFont="1" applyBorder="1" applyAlignment="1">
      <alignment horizontal="center" vertical="top"/>
    </xf>
    <xf numFmtId="1" fontId="34" fillId="0" borderId="16" xfId="0" applyNumberFormat="1" applyFont="1" applyBorder="1" applyAlignment="1">
      <alignment horizontal="center" vertical="top"/>
    </xf>
    <xf numFmtId="1" fontId="34" fillId="0" borderId="11" xfId="0" applyNumberFormat="1" applyFont="1" applyBorder="1" applyAlignment="1">
      <alignment horizontal="center" vertical="top"/>
    </xf>
    <xf numFmtId="0" fontId="36" fillId="0" borderId="10" xfId="0" applyFont="1" applyBorder="1" applyAlignment="1">
      <alignment horizontal="center" vertical="top"/>
    </xf>
    <xf numFmtId="0" fontId="36" fillId="0" borderId="10" xfId="0" applyFont="1" applyBorder="1" applyAlignment="1">
      <alignment horizontal="center" vertical="top" wrapText="1"/>
    </xf>
    <xf numFmtId="0" fontId="36" fillId="0" borderId="17" xfId="0" applyFont="1" applyBorder="1" applyAlignment="1">
      <alignment horizontal="center"/>
    </xf>
    <xf numFmtId="0" fontId="36" fillId="0" borderId="18" xfId="0" applyFont="1" applyBorder="1" applyAlignment="1">
      <alignment horizontal="center"/>
    </xf>
    <xf numFmtId="0" fontId="36" fillId="0" borderId="19" xfId="0" applyFont="1" applyBorder="1" applyAlignment="1">
      <alignment horizontal="center"/>
    </xf>
    <xf numFmtId="0" fontId="36" fillId="0" borderId="15" xfId="0" applyFont="1" applyBorder="1" applyAlignment="1">
      <alignment horizontal="center" vertical="top" wrapText="1"/>
    </xf>
    <xf numFmtId="0" fontId="36" fillId="0" borderId="11" xfId="0" applyFont="1" applyBorder="1" applyAlignment="1">
      <alignment horizontal="center" vertical="top" wrapText="1"/>
    </xf>
    <xf numFmtId="0" fontId="36" fillId="0" borderId="10" xfId="0" applyFont="1" applyBorder="1" applyAlignment="1">
      <alignment horizontal="center"/>
    </xf>
    <xf numFmtId="0" fontId="37" fillId="0" borderId="15" xfId="0" applyFont="1" applyBorder="1" applyAlignment="1">
      <alignment horizontal="center" vertical="top" wrapText="1"/>
    </xf>
    <xf numFmtId="0" fontId="37" fillId="0" borderId="11" xfId="0" applyFont="1" applyBorder="1" applyAlignment="1">
      <alignment horizontal="center" vertical="top" wrapText="1"/>
    </xf>
    <xf numFmtId="0" fontId="37" fillId="0" borderId="16" xfId="0" applyFont="1" applyBorder="1" applyAlignment="1">
      <alignment horizontal="center" vertical="top" wrapText="1"/>
    </xf>
    <xf numFmtId="0" fontId="37" fillId="0" borderId="10" xfId="0" applyFont="1" applyBorder="1" applyAlignment="1">
      <alignment horizontal="center" vertical="top"/>
    </xf>
    <xf numFmtId="0" fontId="37" fillId="0" borderId="15" xfId="0" applyFont="1" applyBorder="1" applyAlignment="1">
      <alignment horizontal="center" vertical="top"/>
    </xf>
    <xf numFmtId="0" fontId="37" fillId="0" borderId="16" xfId="0" applyFont="1" applyBorder="1" applyAlignment="1">
      <alignment horizontal="center" vertical="top"/>
    </xf>
    <xf numFmtId="0" fontId="37" fillId="0" borderId="11" xfId="0" applyFont="1" applyBorder="1" applyAlignment="1">
      <alignment horizontal="center" vertical="top"/>
    </xf>
    <xf numFmtId="0" fontId="33" fillId="0" borderId="15" xfId="0" applyFont="1" applyBorder="1" applyAlignment="1">
      <alignment horizontal="center" vertical="top" wrapText="1"/>
    </xf>
    <xf numFmtId="0" fontId="33" fillId="0" borderId="16" xfId="0" applyFont="1" applyBorder="1" applyAlignment="1">
      <alignment horizontal="center" vertical="top" wrapText="1"/>
    </xf>
    <xf numFmtId="0" fontId="33" fillId="0" borderId="11" xfId="0" applyFont="1" applyBorder="1" applyAlignment="1">
      <alignment horizontal="center" vertical="top" wrapText="1"/>
    </xf>
    <xf numFmtId="0" fontId="33" fillId="0" borderId="17" xfId="0" applyFont="1" applyBorder="1" applyAlignment="1">
      <alignment horizontal="center" vertical="top" wrapText="1"/>
    </xf>
    <xf numFmtId="0" fontId="34" fillId="0" borderId="15" xfId="0" applyFont="1" applyFill="1" applyBorder="1" applyAlignment="1">
      <alignment vertical="top" wrapText="1"/>
    </xf>
    <xf numFmtId="0" fontId="34" fillId="0" borderId="11" xfId="0" applyFont="1" applyFill="1" applyBorder="1" applyAlignment="1">
      <alignment vertical="top" wrapText="1"/>
    </xf>
    <xf numFmtId="0" fontId="33" fillId="0" borderId="17" xfId="0" applyFont="1" applyBorder="1" applyAlignment="1">
      <alignment horizontal="center" vertical="top"/>
    </xf>
    <xf numFmtId="0" fontId="33" fillId="0" borderId="19" xfId="0" applyFont="1" applyBorder="1" applyAlignment="1">
      <alignment horizontal="center" vertical="top"/>
    </xf>
    <xf numFmtId="0" fontId="33" fillId="0" borderId="18" xfId="0" applyFont="1" applyBorder="1" applyAlignment="1">
      <alignment horizontal="center" vertical="top"/>
    </xf>
    <xf numFmtId="0" fontId="33" fillId="0" borderId="17" xfId="0" applyFont="1" applyBorder="1" applyAlignment="1">
      <alignment horizontal="center" wrapText="1"/>
    </xf>
    <xf numFmtId="0" fontId="33" fillId="0" borderId="19" xfId="0" applyFont="1" applyBorder="1" applyAlignment="1">
      <alignment horizontal="center" wrapText="1"/>
    </xf>
    <xf numFmtId="0" fontId="33" fillId="0" borderId="18" xfId="0" applyFont="1" applyBorder="1" applyAlignment="1">
      <alignment horizontal="center" wrapText="1"/>
    </xf>
    <xf numFmtId="0" fontId="34" fillId="0" borderId="15" xfId="0" applyFont="1" applyBorder="1" applyAlignment="1">
      <alignment vertical="top" wrapText="1"/>
    </xf>
    <xf numFmtId="0" fontId="34" fillId="0" borderId="16" xfId="0" applyFont="1" applyBorder="1" applyAlignment="1">
      <alignment vertical="top" wrapText="1"/>
    </xf>
    <xf numFmtId="0" fontId="34" fillId="0" borderId="11" xfId="0" applyFont="1" applyBorder="1" applyAlignment="1">
      <alignment vertical="top" wrapText="1"/>
    </xf>
    <xf numFmtId="0" fontId="34" fillId="0" borderId="10" xfId="0" applyFont="1" applyBorder="1" applyAlignment="1">
      <alignment vertical="top"/>
    </xf>
    <xf numFmtId="0" fontId="34" fillId="0" borderId="15" xfId="0" applyFont="1" applyBorder="1" applyAlignment="1">
      <alignment vertical="top"/>
    </xf>
    <xf numFmtId="0" fontId="34" fillId="0" borderId="16" xfId="0" applyFont="1" applyBorder="1" applyAlignment="1">
      <alignment vertical="top"/>
    </xf>
    <xf numFmtId="0" fontId="34" fillId="0" borderId="11" xfId="0" applyFont="1" applyBorder="1" applyAlignment="1">
      <alignment vertical="top"/>
    </xf>
    <xf numFmtId="1" fontId="34" fillId="0" borderId="15" xfId="0" applyNumberFormat="1" applyFont="1" applyBorder="1" applyAlignment="1">
      <alignment vertical="top"/>
    </xf>
    <xf numFmtId="0" fontId="33" fillId="0" borderId="19" xfId="0" applyFont="1" applyBorder="1" applyAlignment="1">
      <alignment horizontal="center" vertical="top" wrapText="1"/>
    </xf>
    <xf numFmtId="0" fontId="33" fillId="0" borderId="18" xfId="0" applyFont="1" applyBorder="1" applyAlignment="1">
      <alignment horizontal="center" vertical="top" wrapText="1"/>
    </xf>
    <xf numFmtId="0" fontId="34" fillId="0" borderId="10" xfId="0" applyFont="1" applyBorder="1" applyAlignment="1">
      <alignment horizontal="center" vertical="center"/>
    </xf>
    <xf numFmtId="0" fontId="33" fillId="0" borderId="10" xfId="45" applyNumberFormat="1" applyFont="1" applyBorder="1" applyAlignment="1">
      <alignment horizontal="center" vertical="top" wrapText="1"/>
    </xf>
    <xf numFmtId="0" fontId="34" fillId="0" borderId="15" xfId="0" applyFont="1" applyFill="1" applyBorder="1" applyAlignment="1">
      <alignment horizontal="right" vertical="top" wrapText="1"/>
    </xf>
    <xf numFmtId="0" fontId="34" fillId="0" borderId="11" xfId="0" applyFont="1" applyFill="1" applyBorder="1" applyAlignment="1">
      <alignment horizontal="right" vertical="top" wrapText="1"/>
    </xf>
    <xf numFmtId="0" fontId="34" fillId="0" borderId="15" xfId="0" applyFont="1" applyBorder="1" applyAlignment="1">
      <alignment horizontal="right" vertical="top" wrapText="1"/>
    </xf>
    <xf numFmtId="0" fontId="34" fillId="0" borderId="11" xfId="0" applyFont="1" applyBorder="1" applyAlignment="1">
      <alignment horizontal="right" vertical="top" wrapText="1"/>
    </xf>
    <xf numFmtId="0" fontId="33" fillId="0" borderId="20" xfId="0" applyFont="1" applyBorder="1" applyAlignment="1">
      <alignment horizontal="center" vertical="top" wrapText="1"/>
    </xf>
    <xf numFmtId="0" fontId="34" fillId="0" borderId="10" xfId="0" applyFont="1" applyFill="1" applyBorder="1" applyAlignment="1">
      <alignment vertical="top" wrapText="1"/>
    </xf>
    <xf numFmtId="1" fontId="34" fillId="0" borderId="10" xfId="0" applyNumberFormat="1" applyFont="1" applyBorder="1" applyAlignment="1">
      <alignment vertical="top"/>
    </xf>
    <xf numFmtId="0" fontId="34" fillId="0" borderId="10" xfId="0" applyFont="1" applyBorder="1" applyAlignment="1">
      <alignment vertical="top" wrapText="1"/>
    </xf>
    <xf numFmtId="0" fontId="24" fillId="0" borderId="10" xfId="0" applyFont="1" applyBorder="1" applyAlignment="1">
      <alignment horizontal="center" vertical="top"/>
    </xf>
    <xf numFmtId="0" fontId="24" fillId="0" borderId="17" xfId="0" applyFont="1" applyBorder="1" applyAlignment="1">
      <alignment horizontal="center" vertical="top"/>
    </xf>
    <xf numFmtId="0" fontId="24" fillId="0" borderId="19" xfId="0" applyFont="1" applyBorder="1" applyAlignment="1">
      <alignment horizontal="center" vertical="top"/>
    </xf>
    <xf numFmtId="0" fontId="24" fillId="0" borderId="18" xfId="0" applyFont="1" applyBorder="1" applyAlignment="1">
      <alignment horizontal="center" vertical="top"/>
    </xf>
    <xf numFmtId="0" fontId="24" fillId="0" borderId="17" xfId="0" applyFont="1" applyBorder="1" applyAlignment="1">
      <alignment horizontal="center" vertical="top" wrapText="1"/>
    </xf>
    <xf numFmtId="0" fontId="24" fillId="0" borderId="19" xfId="0" applyFont="1" applyBorder="1" applyAlignment="1">
      <alignment horizontal="center" vertical="top" wrapText="1"/>
    </xf>
    <xf numFmtId="0" fontId="24" fillId="0" borderId="18" xfId="0" applyFont="1" applyBorder="1" applyAlignment="1">
      <alignment horizontal="center" vertical="top" wrapText="1"/>
    </xf>
    <xf numFmtId="0" fontId="24" fillId="0" borderId="17" xfId="0" applyFont="1" applyBorder="1" applyAlignment="1">
      <alignment horizontal="center" wrapText="1"/>
    </xf>
    <xf numFmtId="0" fontId="24" fillId="0" borderId="19" xfId="0" applyFont="1" applyBorder="1" applyAlignment="1">
      <alignment horizontal="center" wrapText="1"/>
    </xf>
    <xf numFmtId="0" fontId="24" fillId="0" borderId="18" xfId="0" applyFont="1" applyBorder="1" applyAlignment="1">
      <alignment horizontal="center"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20" xfId="0" applyFont="1" applyBorder="1" applyAlignment="1">
      <alignment horizontal="center" vertical="top" wrapText="1"/>
    </xf>
    <xf numFmtId="9" fontId="34" fillId="0" borderId="15" xfId="45" applyFont="1" applyBorder="1" applyAlignment="1">
      <alignment horizontal="right" vertical="top"/>
    </xf>
    <xf numFmtId="9" fontId="34" fillId="0" borderId="16" xfId="45" applyFont="1" applyBorder="1" applyAlignment="1">
      <alignment horizontal="right" vertical="top"/>
    </xf>
    <xf numFmtId="9" fontId="34" fillId="0" borderId="11" xfId="45" applyFont="1" applyBorder="1" applyAlignment="1">
      <alignment horizontal="right" vertical="top"/>
    </xf>
  </cellXfs>
  <cellStyles count="46">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_nhom" xfId="38"/>
    <cellStyle name="Normal_Sheet1" xfId="39"/>
    <cellStyle name="Note 2" xfId="40"/>
    <cellStyle name="Output 2" xfId="41"/>
    <cellStyle name="Percent" xfId="45" builtinId="5"/>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zoomScaleNormal="100" workbookViewId="0">
      <selection activeCell="D20" sqref="D20"/>
    </sheetView>
  </sheetViews>
  <sheetFormatPr defaultRowHeight="15" x14ac:dyDescent="0.25"/>
  <cols>
    <col min="1" max="1" width="17" customWidth="1"/>
    <col min="2" max="2" width="12.42578125" customWidth="1"/>
    <col min="3" max="3" width="17.7109375" customWidth="1"/>
    <col min="4" max="4" width="6.85546875" customWidth="1"/>
    <col min="5" max="5" width="6.28515625" customWidth="1"/>
    <col min="6" max="6" width="8.140625" customWidth="1"/>
    <col min="7" max="7" width="7.5703125" customWidth="1"/>
    <col min="8" max="8" width="8.5703125" customWidth="1"/>
    <col min="9" max="9" width="7.28515625" customWidth="1"/>
    <col min="10" max="10" width="7.7109375" customWidth="1"/>
    <col min="11" max="11" width="8" customWidth="1"/>
    <col min="12" max="12" width="7.42578125" customWidth="1"/>
    <col min="13" max="13" width="6.85546875" customWidth="1"/>
    <col min="14" max="14" width="7.42578125" customWidth="1"/>
    <col min="15" max="15" width="14.28515625" customWidth="1"/>
  </cols>
  <sheetData>
    <row r="1" spans="1:27" ht="18.75" x14ac:dyDescent="0.3">
      <c r="A1" s="173" t="s">
        <v>100</v>
      </c>
      <c r="B1" s="173"/>
      <c r="C1" s="173"/>
      <c r="D1" s="173"/>
      <c r="E1" s="173"/>
      <c r="F1" s="173"/>
      <c r="G1" s="173"/>
      <c r="H1" s="173"/>
      <c r="I1" s="173"/>
      <c r="J1" s="173"/>
      <c r="K1" s="173"/>
      <c r="L1" s="173"/>
      <c r="M1" s="173"/>
      <c r="N1" s="6"/>
      <c r="O1" s="6"/>
      <c r="P1" s="6"/>
      <c r="Q1" s="6"/>
      <c r="R1" s="6"/>
      <c r="S1" s="6"/>
      <c r="T1" s="6"/>
      <c r="U1" s="1"/>
      <c r="V1" s="1"/>
      <c r="W1" s="1"/>
      <c r="X1" s="1"/>
      <c r="Y1" s="1"/>
      <c r="Z1" s="1"/>
      <c r="AA1" s="1"/>
    </row>
    <row r="2" spans="1:27" ht="18.75" x14ac:dyDescent="0.3">
      <c r="A2" s="5"/>
      <c r="B2" s="5"/>
      <c r="C2" s="5"/>
      <c r="D2" s="5"/>
      <c r="E2" s="5"/>
      <c r="F2" s="5"/>
      <c r="G2" s="5"/>
      <c r="H2" s="5"/>
      <c r="I2" s="5"/>
      <c r="J2" s="5"/>
      <c r="K2" s="5"/>
      <c r="L2" s="5"/>
      <c r="M2" s="5"/>
      <c r="N2" s="6"/>
      <c r="O2" s="6"/>
      <c r="P2" s="6"/>
      <c r="Q2" s="6"/>
      <c r="R2" s="6"/>
      <c r="S2" s="6"/>
      <c r="T2" s="6"/>
      <c r="U2" s="1"/>
      <c r="V2" s="1"/>
      <c r="W2" s="1"/>
      <c r="X2" s="1"/>
      <c r="Y2" s="1"/>
      <c r="Z2" s="1"/>
      <c r="AA2" s="1"/>
    </row>
    <row r="3" spans="1:27" ht="14.45" customHeight="1" x14ac:dyDescent="0.25">
      <c r="A3" s="176" t="s">
        <v>0</v>
      </c>
      <c r="B3" s="175" t="s">
        <v>1</v>
      </c>
      <c r="C3" s="174" t="s">
        <v>2</v>
      </c>
      <c r="D3" s="174" t="s">
        <v>3</v>
      </c>
      <c r="E3" s="174" t="s">
        <v>4</v>
      </c>
      <c r="F3" s="174" t="s">
        <v>5</v>
      </c>
      <c r="G3" s="174" t="s">
        <v>6</v>
      </c>
      <c r="H3" s="174"/>
      <c r="I3" s="174" t="s">
        <v>7</v>
      </c>
      <c r="J3" s="174"/>
      <c r="K3" s="174" t="s">
        <v>8</v>
      </c>
      <c r="L3" s="174"/>
      <c r="M3" s="174" t="s">
        <v>9</v>
      </c>
      <c r="N3" s="174"/>
      <c r="O3" s="63" t="s">
        <v>95</v>
      </c>
    </row>
    <row r="4" spans="1:27" x14ac:dyDescent="0.25">
      <c r="A4" s="177"/>
      <c r="B4" s="175"/>
      <c r="C4" s="174"/>
      <c r="D4" s="174"/>
      <c r="E4" s="174"/>
      <c r="F4" s="174"/>
      <c r="G4" s="2" t="s">
        <v>10</v>
      </c>
      <c r="H4" s="2" t="s">
        <v>11</v>
      </c>
      <c r="I4" s="2" t="s">
        <v>12</v>
      </c>
      <c r="J4" s="2" t="s">
        <v>11</v>
      </c>
      <c r="K4" s="2" t="s">
        <v>12</v>
      </c>
      <c r="L4" s="2" t="s">
        <v>11</v>
      </c>
      <c r="M4" s="2" t="s">
        <v>12</v>
      </c>
      <c r="N4" s="2" t="s">
        <v>11</v>
      </c>
      <c r="O4" s="64" t="s">
        <v>96</v>
      </c>
    </row>
    <row r="5" spans="1:27" x14ac:dyDescent="0.25">
      <c r="A5" s="19" t="s">
        <v>13</v>
      </c>
      <c r="B5" s="8">
        <v>506</v>
      </c>
      <c r="C5" s="7"/>
      <c r="D5" s="29">
        <f>SUM(D6:D9)</f>
        <v>85</v>
      </c>
      <c r="E5" s="29">
        <f>SUM(E6:E9)</f>
        <v>82</v>
      </c>
      <c r="F5" s="29">
        <f t="shared" ref="F5:F36" si="0">SUM(H5+J5+L5+N5)</f>
        <v>2116</v>
      </c>
      <c r="G5" s="29">
        <f t="shared" ref="G5:N5" si="1">SUM(G6:G9)</f>
        <v>10</v>
      </c>
      <c r="H5" s="29">
        <f t="shared" si="1"/>
        <v>230</v>
      </c>
      <c r="I5" s="29">
        <f t="shared" si="1"/>
        <v>26</v>
      </c>
      <c r="J5" s="29">
        <f t="shared" si="1"/>
        <v>665</v>
      </c>
      <c r="K5" s="29">
        <f t="shared" si="1"/>
        <v>22</v>
      </c>
      <c r="L5" s="29">
        <f t="shared" si="1"/>
        <v>715</v>
      </c>
      <c r="M5" s="29">
        <f t="shared" si="1"/>
        <v>24</v>
      </c>
      <c r="N5" s="29">
        <f t="shared" si="1"/>
        <v>506</v>
      </c>
      <c r="O5" s="25">
        <v>1</v>
      </c>
    </row>
    <row r="6" spans="1:27" x14ac:dyDescent="0.25">
      <c r="A6" s="12"/>
      <c r="B6" s="38" t="s">
        <v>14</v>
      </c>
      <c r="C6" s="39" t="s">
        <v>15</v>
      </c>
      <c r="D6" s="30">
        <v>13</v>
      </c>
      <c r="E6" s="31">
        <f>SUM(G6+I6+K6+M6)</f>
        <v>13</v>
      </c>
      <c r="F6" s="32">
        <f t="shared" si="0"/>
        <v>485</v>
      </c>
      <c r="G6" s="33">
        <v>1</v>
      </c>
      <c r="H6" s="33">
        <v>25</v>
      </c>
      <c r="I6" s="33">
        <v>3</v>
      </c>
      <c r="J6" s="33">
        <v>90</v>
      </c>
      <c r="K6" s="27">
        <v>4</v>
      </c>
      <c r="L6" s="27">
        <v>145</v>
      </c>
      <c r="M6" s="27">
        <v>5</v>
      </c>
      <c r="N6" s="27">
        <v>225</v>
      </c>
      <c r="O6" s="40"/>
    </row>
    <row r="7" spans="1:27" x14ac:dyDescent="0.25">
      <c r="A7" s="13"/>
      <c r="B7" s="41" t="s">
        <v>14</v>
      </c>
      <c r="C7" s="26" t="s">
        <v>16</v>
      </c>
      <c r="D7" s="30">
        <v>18</v>
      </c>
      <c r="E7" s="31">
        <f>SUM(G7+I7+K7+M7)</f>
        <v>15</v>
      </c>
      <c r="F7" s="32">
        <f t="shared" si="0"/>
        <v>450</v>
      </c>
      <c r="G7" s="33">
        <v>4</v>
      </c>
      <c r="H7" s="33">
        <v>90</v>
      </c>
      <c r="I7" s="33">
        <v>4</v>
      </c>
      <c r="J7" s="33">
        <v>100</v>
      </c>
      <c r="K7" s="27">
        <v>3</v>
      </c>
      <c r="L7" s="27">
        <v>120</v>
      </c>
      <c r="M7" s="27">
        <v>4</v>
      </c>
      <c r="N7" s="27">
        <v>140</v>
      </c>
      <c r="O7" s="42"/>
    </row>
    <row r="8" spans="1:27" x14ac:dyDescent="0.25">
      <c r="A8" s="13"/>
      <c r="B8" s="43" t="s">
        <v>23</v>
      </c>
      <c r="C8" s="44" t="s">
        <v>97</v>
      </c>
      <c r="D8" s="45">
        <v>6</v>
      </c>
      <c r="E8" s="31">
        <f>SUM(G8+I8+K8+M8)</f>
        <v>6</v>
      </c>
      <c r="F8" s="32">
        <f t="shared" si="0"/>
        <v>160</v>
      </c>
      <c r="G8" s="46">
        <v>2</v>
      </c>
      <c r="H8" s="46">
        <v>45</v>
      </c>
      <c r="I8" s="46">
        <v>1</v>
      </c>
      <c r="J8" s="46">
        <v>25</v>
      </c>
      <c r="K8" s="46">
        <v>2</v>
      </c>
      <c r="L8" s="46">
        <v>60</v>
      </c>
      <c r="M8" s="46">
        <v>1</v>
      </c>
      <c r="N8" s="46">
        <v>30</v>
      </c>
      <c r="O8" s="42"/>
    </row>
    <row r="9" spans="1:27" x14ac:dyDescent="0.25">
      <c r="A9" s="24"/>
      <c r="B9" s="23"/>
      <c r="C9" s="47" t="s">
        <v>17</v>
      </c>
      <c r="D9" s="30">
        <v>48</v>
      </c>
      <c r="E9" s="31">
        <f>SUM(G9+I9+K9+M9)</f>
        <v>48</v>
      </c>
      <c r="F9" s="32">
        <f t="shared" si="0"/>
        <v>1021</v>
      </c>
      <c r="G9" s="33">
        <v>3</v>
      </c>
      <c r="H9" s="33">
        <v>70</v>
      </c>
      <c r="I9" s="33">
        <v>18</v>
      </c>
      <c r="J9" s="33">
        <v>450</v>
      </c>
      <c r="K9" s="27">
        <v>13</v>
      </c>
      <c r="L9" s="27">
        <v>390</v>
      </c>
      <c r="M9" s="27">
        <v>14</v>
      </c>
      <c r="N9" s="27">
        <v>111</v>
      </c>
      <c r="O9" s="48"/>
    </row>
    <row r="10" spans="1:27" x14ac:dyDescent="0.25">
      <c r="A10" s="21" t="s">
        <v>18</v>
      </c>
      <c r="B10" s="11">
        <v>491</v>
      </c>
      <c r="C10" s="10"/>
      <c r="D10" s="34">
        <f>SUM(D11:D19)</f>
        <v>121</v>
      </c>
      <c r="E10" s="29">
        <f>SUM(E11:E19)</f>
        <v>116</v>
      </c>
      <c r="F10" s="29">
        <f t="shared" si="0"/>
        <v>3146</v>
      </c>
      <c r="G10" s="29">
        <f t="shared" ref="G10:N10" si="2">SUM(G11:G19)</f>
        <v>15</v>
      </c>
      <c r="H10" s="34">
        <f t="shared" si="2"/>
        <v>330</v>
      </c>
      <c r="I10" s="34">
        <f t="shared" si="2"/>
        <v>41</v>
      </c>
      <c r="J10" s="34">
        <f t="shared" si="2"/>
        <v>1080</v>
      </c>
      <c r="K10" s="34">
        <f t="shared" si="2"/>
        <v>42</v>
      </c>
      <c r="L10" s="34">
        <f t="shared" si="2"/>
        <v>1245</v>
      </c>
      <c r="M10" s="34">
        <f t="shared" si="2"/>
        <v>18</v>
      </c>
      <c r="N10" s="34">
        <f t="shared" si="2"/>
        <v>491</v>
      </c>
      <c r="O10" s="25">
        <v>1</v>
      </c>
    </row>
    <row r="11" spans="1:27" x14ac:dyDescent="0.25">
      <c r="A11" s="15"/>
      <c r="B11" s="41" t="s">
        <v>14</v>
      </c>
      <c r="C11" s="47" t="s">
        <v>19</v>
      </c>
      <c r="D11" s="35">
        <v>14</v>
      </c>
      <c r="E11" s="31">
        <f t="shared" ref="E11:E19" si="3">SUM(G11+I11+K11+M11)</f>
        <v>9</v>
      </c>
      <c r="F11" s="32">
        <f t="shared" si="0"/>
        <v>250</v>
      </c>
      <c r="G11" s="35">
        <v>2</v>
      </c>
      <c r="H11" s="35">
        <v>40</v>
      </c>
      <c r="I11" s="35">
        <v>2</v>
      </c>
      <c r="J11" s="35">
        <v>50</v>
      </c>
      <c r="K11" s="35">
        <v>3</v>
      </c>
      <c r="L11" s="35">
        <v>90</v>
      </c>
      <c r="M11" s="35">
        <v>2</v>
      </c>
      <c r="N11" s="35">
        <v>70</v>
      </c>
      <c r="O11" s="49"/>
    </row>
    <row r="12" spans="1:27" x14ac:dyDescent="0.25">
      <c r="A12" s="15"/>
      <c r="B12" s="41" t="s">
        <v>14</v>
      </c>
      <c r="C12" s="50" t="s">
        <v>20</v>
      </c>
      <c r="D12" s="36">
        <v>8</v>
      </c>
      <c r="E12" s="31">
        <f t="shared" si="3"/>
        <v>7</v>
      </c>
      <c r="F12" s="32">
        <f t="shared" si="0"/>
        <v>210</v>
      </c>
      <c r="G12" s="33">
        <v>0</v>
      </c>
      <c r="H12" s="33">
        <v>0</v>
      </c>
      <c r="I12" s="33">
        <v>2</v>
      </c>
      <c r="J12" s="33">
        <v>60</v>
      </c>
      <c r="K12" s="27">
        <v>2</v>
      </c>
      <c r="L12" s="27">
        <v>60</v>
      </c>
      <c r="M12" s="27">
        <v>3</v>
      </c>
      <c r="N12" s="27">
        <v>90</v>
      </c>
      <c r="O12" s="51"/>
    </row>
    <row r="13" spans="1:27" x14ac:dyDescent="0.25">
      <c r="A13" s="15"/>
      <c r="B13" s="41" t="s">
        <v>14</v>
      </c>
      <c r="C13" s="26" t="s">
        <v>21</v>
      </c>
      <c r="D13" s="30">
        <v>5</v>
      </c>
      <c r="E13" s="31">
        <f t="shared" si="3"/>
        <v>5</v>
      </c>
      <c r="F13" s="32">
        <f t="shared" si="0"/>
        <v>185</v>
      </c>
      <c r="G13" s="33">
        <v>1</v>
      </c>
      <c r="H13" s="33">
        <v>30</v>
      </c>
      <c r="I13" s="33">
        <v>1</v>
      </c>
      <c r="J13" s="33">
        <v>35</v>
      </c>
      <c r="K13" s="27">
        <v>1</v>
      </c>
      <c r="L13" s="27">
        <v>40</v>
      </c>
      <c r="M13" s="27">
        <v>2</v>
      </c>
      <c r="N13" s="27">
        <v>80</v>
      </c>
      <c r="O13" s="51"/>
    </row>
    <row r="14" spans="1:27" x14ac:dyDescent="0.25">
      <c r="A14" s="15"/>
      <c r="B14" s="41" t="s">
        <v>14</v>
      </c>
      <c r="C14" s="26" t="s">
        <v>22</v>
      </c>
      <c r="D14" s="30">
        <v>4</v>
      </c>
      <c r="E14" s="31">
        <f t="shared" si="3"/>
        <v>5</v>
      </c>
      <c r="F14" s="32">
        <f t="shared" si="0"/>
        <v>215</v>
      </c>
      <c r="G14" s="33">
        <v>1</v>
      </c>
      <c r="H14" s="33">
        <v>35</v>
      </c>
      <c r="I14" s="33">
        <v>1</v>
      </c>
      <c r="J14" s="33">
        <v>45</v>
      </c>
      <c r="K14" s="27">
        <v>1</v>
      </c>
      <c r="L14" s="27">
        <v>45</v>
      </c>
      <c r="M14" s="27">
        <v>2</v>
      </c>
      <c r="N14" s="27">
        <v>90</v>
      </c>
      <c r="O14" s="51"/>
    </row>
    <row r="15" spans="1:27" x14ac:dyDescent="0.25">
      <c r="A15" s="15"/>
      <c r="B15" s="41" t="s">
        <v>23</v>
      </c>
      <c r="C15" s="26" t="s">
        <v>24</v>
      </c>
      <c r="D15" s="30">
        <v>20</v>
      </c>
      <c r="E15" s="31">
        <f t="shared" si="3"/>
        <v>20</v>
      </c>
      <c r="F15" s="32">
        <f t="shared" si="0"/>
        <v>455</v>
      </c>
      <c r="G15" s="33">
        <v>6</v>
      </c>
      <c r="H15" s="33">
        <v>120</v>
      </c>
      <c r="I15" s="33">
        <v>5</v>
      </c>
      <c r="J15" s="33">
        <v>125</v>
      </c>
      <c r="K15" s="27">
        <v>6</v>
      </c>
      <c r="L15" s="27">
        <v>150</v>
      </c>
      <c r="M15" s="27">
        <v>3</v>
      </c>
      <c r="N15" s="27">
        <v>60</v>
      </c>
      <c r="O15" s="51"/>
    </row>
    <row r="16" spans="1:27" x14ac:dyDescent="0.25">
      <c r="A16" s="15"/>
      <c r="B16" s="41" t="s">
        <v>23</v>
      </c>
      <c r="C16" s="26" t="s">
        <v>25</v>
      </c>
      <c r="D16" s="30">
        <v>10</v>
      </c>
      <c r="E16" s="31">
        <f t="shared" si="3"/>
        <v>10</v>
      </c>
      <c r="F16" s="32">
        <f t="shared" si="0"/>
        <v>270</v>
      </c>
      <c r="G16" s="33">
        <v>0</v>
      </c>
      <c r="H16" s="33">
        <v>0</v>
      </c>
      <c r="I16" s="33">
        <v>4</v>
      </c>
      <c r="J16" s="33">
        <v>120</v>
      </c>
      <c r="K16" s="27">
        <v>4</v>
      </c>
      <c r="L16" s="27">
        <v>120</v>
      </c>
      <c r="M16" s="27">
        <v>2</v>
      </c>
      <c r="N16" s="27">
        <v>30</v>
      </c>
      <c r="O16" s="51"/>
    </row>
    <row r="17" spans="1:15" x14ac:dyDescent="0.25">
      <c r="A17" s="15"/>
      <c r="B17" s="41" t="s">
        <v>23</v>
      </c>
      <c r="C17" s="26" t="s">
        <v>26</v>
      </c>
      <c r="D17" s="30">
        <v>8</v>
      </c>
      <c r="E17" s="31">
        <f t="shared" si="3"/>
        <v>8</v>
      </c>
      <c r="F17" s="32">
        <f t="shared" si="0"/>
        <v>200</v>
      </c>
      <c r="G17" s="33">
        <v>2</v>
      </c>
      <c r="H17" s="33">
        <v>40</v>
      </c>
      <c r="I17" s="33">
        <v>3</v>
      </c>
      <c r="J17" s="33">
        <v>75</v>
      </c>
      <c r="K17" s="27">
        <v>2</v>
      </c>
      <c r="L17" s="27">
        <v>60</v>
      </c>
      <c r="M17" s="27">
        <v>1</v>
      </c>
      <c r="N17" s="27">
        <v>25</v>
      </c>
      <c r="O17" s="51"/>
    </row>
    <row r="18" spans="1:15" x14ac:dyDescent="0.25">
      <c r="A18" s="15"/>
      <c r="B18" s="41" t="s">
        <v>23</v>
      </c>
      <c r="C18" s="26" t="s">
        <v>27</v>
      </c>
      <c r="D18" s="30">
        <v>5</v>
      </c>
      <c r="E18" s="31">
        <v>5</v>
      </c>
      <c r="F18" s="32">
        <f t="shared" si="0"/>
        <v>105</v>
      </c>
      <c r="G18" s="33">
        <v>1</v>
      </c>
      <c r="H18" s="33">
        <v>20</v>
      </c>
      <c r="I18" s="33">
        <v>1</v>
      </c>
      <c r="J18" s="33">
        <v>20</v>
      </c>
      <c r="K18" s="27">
        <v>2</v>
      </c>
      <c r="L18" s="27">
        <v>50</v>
      </c>
      <c r="M18" s="27">
        <v>1</v>
      </c>
      <c r="N18" s="27">
        <v>15</v>
      </c>
      <c r="O18" s="51"/>
    </row>
    <row r="19" spans="1:15" x14ac:dyDescent="0.25">
      <c r="A19" s="24"/>
      <c r="B19" s="23"/>
      <c r="C19" s="47" t="s">
        <v>17</v>
      </c>
      <c r="D19" s="30">
        <v>47</v>
      </c>
      <c r="E19" s="31">
        <f t="shared" si="3"/>
        <v>47</v>
      </c>
      <c r="F19" s="32">
        <f t="shared" si="0"/>
        <v>1256</v>
      </c>
      <c r="G19" s="33">
        <v>2</v>
      </c>
      <c r="H19" s="33">
        <v>45</v>
      </c>
      <c r="I19" s="33">
        <v>22</v>
      </c>
      <c r="J19" s="33">
        <v>550</v>
      </c>
      <c r="K19" s="27">
        <v>21</v>
      </c>
      <c r="L19" s="27">
        <v>630</v>
      </c>
      <c r="M19" s="27">
        <v>2</v>
      </c>
      <c r="N19" s="27">
        <v>31</v>
      </c>
      <c r="O19" s="52"/>
    </row>
    <row r="20" spans="1:15" x14ac:dyDescent="0.25">
      <c r="A20" s="20" t="s">
        <v>28</v>
      </c>
      <c r="B20" s="11">
        <v>1620</v>
      </c>
      <c r="C20" s="10"/>
      <c r="D20" s="34">
        <f>SUM(D21:D34)</f>
        <v>247</v>
      </c>
      <c r="E20" s="29">
        <f>SUM(E21:E34)</f>
        <v>246</v>
      </c>
      <c r="F20" s="29">
        <f t="shared" si="0"/>
        <v>4983</v>
      </c>
      <c r="G20" s="34">
        <f t="shared" ref="G20:N20" si="4">SUM(G21:G34)</f>
        <v>27</v>
      </c>
      <c r="H20" s="34">
        <f t="shared" si="4"/>
        <v>438</v>
      </c>
      <c r="I20" s="34">
        <f t="shared" si="4"/>
        <v>78</v>
      </c>
      <c r="J20" s="34">
        <f t="shared" si="4"/>
        <v>1395</v>
      </c>
      <c r="K20" s="34">
        <f t="shared" si="4"/>
        <v>63</v>
      </c>
      <c r="L20" s="34">
        <f t="shared" si="4"/>
        <v>1530</v>
      </c>
      <c r="M20" s="34">
        <f t="shared" si="4"/>
        <v>78</v>
      </c>
      <c r="N20" s="34">
        <f t="shared" si="4"/>
        <v>1620</v>
      </c>
      <c r="O20" s="25">
        <v>1</v>
      </c>
    </row>
    <row r="21" spans="1:15" x14ac:dyDescent="0.25">
      <c r="A21" s="13"/>
      <c r="B21" s="41" t="s">
        <v>14</v>
      </c>
      <c r="C21" s="47" t="s">
        <v>29</v>
      </c>
      <c r="D21" s="35">
        <v>18</v>
      </c>
      <c r="E21" s="31">
        <f t="shared" ref="E21:E34" si="5">SUM(G21+I21+K21+M21)</f>
        <v>15</v>
      </c>
      <c r="F21" s="32">
        <f t="shared" si="0"/>
        <v>375</v>
      </c>
      <c r="G21" s="35">
        <v>4</v>
      </c>
      <c r="H21" s="35">
        <v>50</v>
      </c>
      <c r="I21" s="35">
        <v>4</v>
      </c>
      <c r="J21" s="35">
        <v>100</v>
      </c>
      <c r="K21" s="35">
        <v>4</v>
      </c>
      <c r="L21" s="35">
        <v>120</v>
      </c>
      <c r="M21" s="35">
        <v>3</v>
      </c>
      <c r="N21" s="35">
        <v>105</v>
      </c>
      <c r="O21" s="40"/>
    </row>
    <row r="22" spans="1:15" x14ac:dyDescent="0.25">
      <c r="A22" s="13"/>
      <c r="B22" s="41" t="s">
        <v>14</v>
      </c>
      <c r="C22" s="50" t="s">
        <v>30</v>
      </c>
      <c r="D22" s="36">
        <v>14</v>
      </c>
      <c r="E22" s="31">
        <f t="shared" si="5"/>
        <v>14</v>
      </c>
      <c r="F22" s="32">
        <f t="shared" si="0"/>
        <v>495</v>
      </c>
      <c r="G22" s="33">
        <v>1</v>
      </c>
      <c r="H22" s="33">
        <v>25</v>
      </c>
      <c r="I22" s="33">
        <v>3</v>
      </c>
      <c r="J22" s="33">
        <v>90</v>
      </c>
      <c r="K22" s="27">
        <v>4</v>
      </c>
      <c r="L22" s="27">
        <v>140</v>
      </c>
      <c r="M22" s="27">
        <v>6</v>
      </c>
      <c r="N22" s="27">
        <v>240</v>
      </c>
      <c r="O22" s="42"/>
    </row>
    <row r="23" spans="1:15" x14ac:dyDescent="0.25">
      <c r="A23" s="13"/>
      <c r="B23" s="41" t="s">
        <v>14</v>
      </c>
      <c r="C23" s="26" t="s">
        <v>31</v>
      </c>
      <c r="D23" s="30">
        <v>9</v>
      </c>
      <c r="E23" s="31">
        <f t="shared" si="5"/>
        <v>9</v>
      </c>
      <c r="F23" s="32">
        <f t="shared" si="0"/>
        <v>310</v>
      </c>
      <c r="G23" s="33">
        <v>2</v>
      </c>
      <c r="H23" s="33">
        <v>50</v>
      </c>
      <c r="I23" s="33">
        <v>2</v>
      </c>
      <c r="J23" s="33">
        <v>80</v>
      </c>
      <c r="K23" s="27">
        <v>2</v>
      </c>
      <c r="L23" s="27">
        <v>90</v>
      </c>
      <c r="M23" s="27">
        <v>3</v>
      </c>
      <c r="N23" s="27">
        <v>90</v>
      </c>
      <c r="O23" s="42"/>
    </row>
    <row r="24" spans="1:15" x14ac:dyDescent="0.25">
      <c r="A24" s="13"/>
      <c r="B24" s="41" t="s">
        <v>23</v>
      </c>
      <c r="C24" s="26" t="s">
        <v>32</v>
      </c>
      <c r="D24" s="30">
        <v>5</v>
      </c>
      <c r="E24" s="31">
        <f t="shared" si="5"/>
        <v>5</v>
      </c>
      <c r="F24" s="32">
        <f t="shared" si="0"/>
        <v>98</v>
      </c>
      <c r="G24" s="33">
        <v>2</v>
      </c>
      <c r="H24" s="33">
        <v>18</v>
      </c>
      <c r="I24" s="33">
        <v>1</v>
      </c>
      <c r="J24" s="33">
        <v>25</v>
      </c>
      <c r="K24" s="27">
        <v>1</v>
      </c>
      <c r="L24" s="27">
        <v>30</v>
      </c>
      <c r="M24" s="27">
        <v>1</v>
      </c>
      <c r="N24" s="27">
        <v>25</v>
      </c>
      <c r="O24" s="42"/>
    </row>
    <row r="25" spans="1:15" x14ac:dyDescent="0.25">
      <c r="A25" s="13"/>
      <c r="B25" s="41" t="s">
        <v>23</v>
      </c>
      <c r="C25" s="26" t="s">
        <v>33</v>
      </c>
      <c r="D25" s="30">
        <v>4</v>
      </c>
      <c r="E25" s="31">
        <f t="shared" si="5"/>
        <v>4</v>
      </c>
      <c r="F25" s="32">
        <f t="shared" si="0"/>
        <v>110</v>
      </c>
      <c r="G25" s="33">
        <v>1</v>
      </c>
      <c r="H25" s="33">
        <v>20</v>
      </c>
      <c r="I25" s="33">
        <v>1</v>
      </c>
      <c r="J25" s="33">
        <v>25</v>
      </c>
      <c r="K25" s="27">
        <v>1</v>
      </c>
      <c r="L25" s="27">
        <v>30</v>
      </c>
      <c r="M25" s="27">
        <v>1</v>
      </c>
      <c r="N25" s="27">
        <v>35</v>
      </c>
      <c r="O25" s="42"/>
    </row>
    <row r="26" spans="1:15" x14ac:dyDescent="0.25">
      <c r="A26" s="13"/>
      <c r="B26" s="41" t="s">
        <v>23</v>
      </c>
      <c r="C26" s="26" t="s">
        <v>34</v>
      </c>
      <c r="D26" s="30">
        <v>4</v>
      </c>
      <c r="E26" s="31">
        <f t="shared" si="5"/>
        <v>4</v>
      </c>
      <c r="F26" s="32">
        <f t="shared" si="0"/>
        <v>105</v>
      </c>
      <c r="G26" s="33">
        <v>1</v>
      </c>
      <c r="H26" s="33">
        <v>20</v>
      </c>
      <c r="I26" s="33">
        <v>1</v>
      </c>
      <c r="J26" s="33">
        <v>25</v>
      </c>
      <c r="K26" s="27">
        <v>1</v>
      </c>
      <c r="L26" s="27">
        <v>30</v>
      </c>
      <c r="M26" s="27">
        <v>1</v>
      </c>
      <c r="N26" s="27">
        <v>30</v>
      </c>
      <c r="O26" s="42"/>
    </row>
    <row r="27" spans="1:15" x14ac:dyDescent="0.25">
      <c r="A27" s="13"/>
      <c r="B27" s="41" t="s">
        <v>23</v>
      </c>
      <c r="C27" s="26" t="s">
        <v>35</v>
      </c>
      <c r="D27" s="30">
        <v>5</v>
      </c>
      <c r="E27" s="31">
        <f t="shared" si="5"/>
        <v>5</v>
      </c>
      <c r="F27" s="32">
        <f t="shared" si="0"/>
        <v>110</v>
      </c>
      <c r="G27" s="33">
        <v>1</v>
      </c>
      <c r="H27" s="33">
        <v>20</v>
      </c>
      <c r="I27" s="33">
        <v>2</v>
      </c>
      <c r="J27" s="33">
        <v>25</v>
      </c>
      <c r="K27" s="27">
        <v>1</v>
      </c>
      <c r="L27" s="27">
        <v>30</v>
      </c>
      <c r="M27" s="27">
        <v>1</v>
      </c>
      <c r="N27" s="27">
        <v>35</v>
      </c>
      <c r="O27" s="42"/>
    </row>
    <row r="28" spans="1:15" x14ac:dyDescent="0.25">
      <c r="A28" s="13"/>
      <c r="B28" s="41" t="s">
        <v>23</v>
      </c>
      <c r="C28" s="26" t="s">
        <v>36</v>
      </c>
      <c r="D28" s="30">
        <v>6</v>
      </c>
      <c r="E28" s="31">
        <f t="shared" si="5"/>
        <v>6</v>
      </c>
      <c r="F28" s="32">
        <f t="shared" si="0"/>
        <v>170</v>
      </c>
      <c r="G28" s="33">
        <v>1</v>
      </c>
      <c r="H28" s="33">
        <v>20</v>
      </c>
      <c r="I28" s="33">
        <v>2</v>
      </c>
      <c r="J28" s="33">
        <v>50</v>
      </c>
      <c r="K28" s="27">
        <v>1</v>
      </c>
      <c r="L28" s="27">
        <v>30</v>
      </c>
      <c r="M28" s="27">
        <v>2</v>
      </c>
      <c r="N28" s="27">
        <v>70</v>
      </c>
      <c r="O28" s="42"/>
    </row>
    <row r="29" spans="1:15" x14ac:dyDescent="0.25">
      <c r="A29" s="13"/>
      <c r="B29" s="41" t="s">
        <v>23</v>
      </c>
      <c r="C29" s="26" t="s">
        <v>37</v>
      </c>
      <c r="D29" s="30">
        <v>7</v>
      </c>
      <c r="E29" s="31">
        <f t="shared" si="5"/>
        <v>7</v>
      </c>
      <c r="F29" s="32">
        <f t="shared" si="0"/>
        <v>180</v>
      </c>
      <c r="G29" s="33">
        <v>2</v>
      </c>
      <c r="H29" s="33">
        <v>35</v>
      </c>
      <c r="I29" s="33">
        <v>1</v>
      </c>
      <c r="J29" s="33">
        <v>25</v>
      </c>
      <c r="K29" s="27">
        <v>2</v>
      </c>
      <c r="L29" s="27">
        <v>60</v>
      </c>
      <c r="M29" s="27">
        <v>2</v>
      </c>
      <c r="N29" s="27">
        <v>60</v>
      </c>
      <c r="O29" s="42"/>
    </row>
    <row r="30" spans="1:15" x14ac:dyDescent="0.25">
      <c r="A30" s="13"/>
      <c r="B30" s="41" t="s">
        <v>23</v>
      </c>
      <c r="C30" s="26" t="s">
        <v>38</v>
      </c>
      <c r="D30" s="30">
        <v>5</v>
      </c>
      <c r="E30" s="31">
        <f t="shared" si="5"/>
        <v>5</v>
      </c>
      <c r="F30" s="32">
        <f t="shared" si="0"/>
        <v>120</v>
      </c>
      <c r="G30" s="33">
        <v>1</v>
      </c>
      <c r="H30" s="33">
        <v>15</v>
      </c>
      <c r="I30" s="33">
        <v>1</v>
      </c>
      <c r="J30" s="33">
        <v>20</v>
      </c>
      <c r="K30" s="27">
        <v>1</v>
      </c>
      <c r="L30" s="27">
        <v>25</v>
      </c>
      <c r="M30" s="27">
        <v>2</v>
      </c>
      <c r="N30" s="27">
        <v>60</v>
      </c>
      <c r="O30" s="42"/>
    </row>
    <row r="31" spans="1:15" x14ac:dyDescent="0.25">
      <c r="A31" s="13"/>
      <c r="B31" s="41" t="s">
        <v>23</v>
      </c>
      <c r="C31" s="26" t="s">
        <v>39</v>
      </c>
      <c r="D31" s="30">
        <v>4</v>
      </c>
      <c r="E31" s="31">
        <f t="shared" si="5"/>
        <v>6</v>
      </c>
      <c r="F31" s="32">
        <f t="shared" si="0"/>
        <v>90</v>
      </c>
      <c r="G31" s="33">
        <v>2</v>
      </c>
      <c r="H31" s="33">
        <v>20</v>
      </c>
      <c r="I31" s="33">
        <v>2</v>
      </c>
      <c r="J31" s="33">
        <v>20</v>
      </c>
      <c r="K31" s="27">
        <v>1</v>
      </c>
      <c r="L31" s="27">
        <v>25</v>
      </c>
      <c r="M31" s="27">
        <v>1</v>
      </c>
      <c r="N31" s="27">
        <v>25</v>
      </c>
      <c r="O31" s="42"/>
    </row>
    <row r="32" spans="1:15" x14ac:dyDescent="0.25">
      <c r="A32" s="13"/>
      <c r="B32" s="41" t="s">
        <v>23</v>
      </c>
      <c r="C32" s="26" t="s">
        <v>40</v>
      </c>
      <c r="D32" s="30">
        <v>6</v>
      </c>
      <c r="E32" s="31">
        <f t="shared" si="5"/>
        <v>6</v>
      </c>
      <c r="F32" s="32">
        <f t="shared" si="0"/>
        <v>165</v>
      </c>
      <c r="G32" s="33">
        <v>1</v>
      </c>
      <c r="H32" s="33">
        <v>20</v>
      </c>
      <c r="I32" s="33">
        <v>1</v>
      </c>
      <c r="J32" s="33">
        <v>25</v>
      </c>
      <c r="K32" s="27">
        <v>1</v>
      </c>
      <c r="L32" s="27">
        <v>30</v>
      </c>
      <c r="M32" s="27">
        <v>3</v>
      </c>
      <c r="N32" s="27">
        <v>90</v>
      </c>
      <c r="O32" s="42"/>
    </row>
    <row r="33" spans="1:15" x14ac:dyDescent="0.25">
      <c r="A33" s="28"/>
      <c r="B33" s="41" t="s">
        <v>23</v>
      </c>
      <c r="C33" s="26" t="s">
        <v>41</v>
      </c>
      <c r="D33" s="30">
        <v>14</v>
      </c>
      <c r="E33" s="31">
        <f t="shared" si="5"/>
        <v>14</v>
      </c>
      <c r="F33" s="32">
        <f t="shared" si="0"/>
        <v>390</v>
      </c>
      <c r="G33" s="33">
        <v>3</v>
      </c>
      <c r="H33" s="33">
        <v>50</v>
      </c>
      <c r="I33" s="33">
        <v>3</v>
      </c>
      <c r="J33" s="33">
        <v>75</v>
      </c>
      <c r="K33" s="27">
        <v>3</v>
      </c>
      <c r="L33" s="27">
        <v>90</v>
      </c>
      <c r="M33" s="27">
        <v>5</v>
      </c>
      <c r="N33" s="27">
        <v>175</v>
      </c>
      <c r="O33" s="42"/>
    </row>
    <row r="34" spans="1:15" x14ac:dyDescent="0.25">
      <c r="A34" s="28"/>
      <c r="B34" s="41"/>
      <c r="C34" s="47" t="s">
        <v>17</v>
      </c>
      <c r="D34" s="30">
        <v>146</v>
      </c>
      <c r="E34" s="31">
        <f t="shared" si="5"/>
        <v>146</v>
      </c>
      <c r="F34" s="32">
        <f t="shared" si="0"/>
        <v>2265</v>
      </c>
      <c r="G34" s="33">
        <v>5</v>
      </c>
      <c r="H34" s="33">
        <v>75</v>
      </c>
      <c r="I34" s="33">
        <v>54</v>
      </c>
      <c r="J34" s="33">
        <v>810</v>
      </c>
      <c r="K34" s="27">
        <v>40</v>
      </c>
      <c r="L34" s="27">
        <v>800</v>
      </c>
      <c r="M34" s="27">
        <v>47</v>
      </c>
      <c r="N34" s="27">
        <v>580</v>
      </c>
      <c r="O34" s="48"/>
    </row>
    <row r="35" spans="1:15" x14ac:dyDescent="0.25">
      <c r="A35" s="3" t="s">
        <v>42</v>
      </c>
      <c r="B35" s="11">
        <v>532</v>
      </c>
      <c r="C35" s="53"/>
      <c r="D35" s="34">
        <f>SUM(D36:D41)</f>
        <v>144</v>
      </c>
      <c r="E35" s="29">
        <f>SUM(E36:E41)</f>
        <v>144</v>
      </c>
      <c r="F35" s="29">
        <f t="shared" si="0"/>
        <v>3282</v>
      </c>
      <c r="G35" s="29">
        <f t="shared" ref="G35:N35" si="6">SUM(G36:G41)</f>
        <v>12</v>
      </c>
      <c r="H35" s="34">
        <f t="shared" si="6"/>
        <v>245</v>
      </c>
      <c r="I35" s="34">
        <f t="shared" si="6"/>
        <v>62</v>
      </c>
      <c r="J35" s="34">
        <f t="shared" si="6"/>
        <v>1235</v>
      </c>
      <c r="K35" s="34">
        <f t="shared" si="6"/>
        <v>50</v>
      </c>
      <c r="L35" s="34">
        <f t="shared" si="6"/>
        <v>1270</v>
      </c>
      <c r="M35" s="34">
        <f t="shared" si="6"/>
        <v>20</v>
      </c>
      <c r="N35" s="54">
        <f t="shared" si="6"/>
        <v>532</v>
      </c>
      <c r="O35" s="25">
        <v>1</v>
      </c>
    </row>
    <row r="36" spans="1:15" x14ac:dyDescent="0.25">
      <c r="A36" s="12"/>
      <c r="B36" s="41" t="s">
        <v>14</v>
      </c>
      <c r="C36" s="26" t="s">
        <v>43</v>
      </c>
      <c r="D36" s="30">
        <v>12</v>
      </c>
      <c r="E36" s="31">
        <f t="shared" ref="E36:E41" si="7">SUM(G36+I36+K36+M36)</f>
        <v>12</v>
      </c>
      <c r="F36" s="32">
        <f t="shared" si="0"/>
        <v>495</v>
      </c>
      <c r="G36" s="33">
        <v>1</v>
      </c>
      <c r="H36" s="33">
        <v>30</v>
      </c>
      <c r="I36" s="33">
        <v>2</v>
      </c>
      <c r="J36" s="33">
        <v>90</v>
      </c>
      <c r="K36" s="27">
        <v>4</v>
      </c>
      <c r="L36" s="27">
        <v>200</v>
      </c>
      <c r="M36" s="27">
        <v>5</v>
      </c>
      <c r="N36" s="27">
        <v>175</v>
      </c>
      <c r="O36" s="40"/>
    </row>
    <row r="37" spans="1:15" x14ac:dyDescent="0.25">
      <c r="A37" s="13"/>
      <c r="B37" s="41" t="s">
        <v>23</v>
      </c>
      <c r="C37" s="26" t="s">
        <v>44</v>
      </c>
      <c r="D37" s="30">
        <v>18</v>
      </c>
      <c r="E37" s="31">
        <f t="shared" si="7"/>
        <v>18</v>
      </c>
      <c r="F37" s="32">
        <f t="shared" ref="F37:F68" si="8">SUM(H37+J37+L37+N37)</f>
        <v>510</v>
      </c>
      <c r="G37" s="33">
        <v>4</v>
      </c>
      <c r="H37" s="33">
        <v>90</v>
      </c>
      <c r="I37" s="33">
        <v>4</v>
      </c>
      <c r="J37" s="33">
        <v>100</v>
      </c>
      <c r="K37" s="27">
        <v>5</v>
      </c>
      <c r="L37" s="27">
        <v>150</v>
      </c>
      <c r="M37" s="27">
        <v>5</v>
      </c>
      <c r="N37" s="27">
        <v>170</v>
      </c>
      <c r="O37" s="42"/>
    </row>
    <row r="38" spans="1:15" x14ac:dyDescent="0.25">
      <c r="A38" s="14"/>
      <c r="B38" s="41" t="s">
        <v>23</v>
      </c>
      <c r="C38" s="26" t="s">
        <v>45</v>
      </c>
      <c r="D38" s="30">
        <v>4</v>
      </c>
      <c r="E38" s="31">
        <f t="shared" si="7"/>
        <v>4</v>
      </c>
      <c r="F38" s="32">
        <f t="shared" si="8"/>
        <v>110</v>
      </c>
      <c r="G38" s="33">
        <v>1</v>
      </c>
      <c r="H38" s="33">
        <v>20</v>
      </c>
      <c r="I38" s="33">
        <v>1</v>
      </c>
      <c r="J38" s="33">
        <v>25</v>
      </c>
      <c r="K38" s="27">
        <v>1</v>
      </c>
      <c r="L38" s="27">
        <v>30</v>
      </c>
      <c r="M38" s="27">
        <v>1</v>
      </c>
      <c r="N38" s="27">
        <v>35</v>
      </c>
      <c r="O38" s="48"/>
    </row>
    <row r="39" spans="1:15" x14ac:dyDescent="0.25">
      <c r="A39" s="12"/>
      <c r="B39" s="41" t="s">
        <v>23</v>
      </c>
      <c r="C39" s="26" t="s">
        <v>46</v>
      </c>
      <c r="D39" s="30">
        <v>5</v>
      </c>
      <c r="E39" s="31">
        <f t="shared" si="7"/>
        <v>5</v>
      </c>
      <c r="F39" s="32">
        <f t="shared" si="8"/>
        <v>105</v>
      </c>
      <c r="G39" s="33">
        <v>1</v>
      </c>
      <c r="H39" s="33">
        <v>15</v>
      </c>
      <c r="I39" s="33">
        <v>1</v>
      </c>
      <c r="J39" s="33">
        <v>20</v>
      </c>
      <c r="K39" s="27">
        <v>2</v>
      </c>
      <c r="L39" s="27">
        <v>50</v>
      </c>
      <c r="M39" s="27">
        <v>1</v>
      </c>
      <c r="N39" s="27">
        <v>20</v>
      </c>
      <c r="O39" s="40"/>
    </row>
    <row r="40" spans="1:15" x14ac:dyDescent="0.25">
      <c r="A40" s="13"/>
      <c r="B40" s="41" t="s">
        <v>23</v>
      </c>
      <c r="C40" s="26" t="s">
        <v>47</v>
      </c>
      <c r="D40" s="30">
        <v>13</v>
      </c>
      <c r="E40" s="31">
        <f t="shared" si="7"/>
        <v>13</v>
      </c>
      <c r="F40" s="32">
        <f t="shared" si="8"/>
        <v>330</v>
      </c>
      <c r="G40" s="33">
        <v>3</v>
      </c>
      <c r="H40" s="33">
        <v>50</v>
      </c>
      <c r="I40" s="33">
        <v>4</v>
      </c>
      <c r="J40" s="33">
        <v>100</v>
      </c>
      <c r="K40" s="27">
        <v>3</v>
      </c>
      <c r="L40" s="27">
        <v>90</v>
      </c>
      <c r="M40" s="27">
        <v>3</v>
      </c>
      <c r="N40" s="27">
        <v>90</v>
      </c>
      <c r="O40" s="42"/>
    </row>
    <row r="41" spans="1:15" x14ac:dyDescent="0.25">
      <c r="A41" s="14"/>
      <c r="B41" s="23"/>
      <c r="C41" s="47" t="s">
        <v>17</v>
      </c>
      <c r="D41" s="30">
        <v>92</v>
      </c>
      <c r="E41" s="31">
        <f t="shared" si="7"/>
        <v>92</v>
      </c>
      <c r="F41" s="32">
        <f t="shared" si="8"/>
        <v>1732</v>
      </c>
      <c r="G41" s="33">
        <v>2</v>
      </c>
      <c r="H41" s="33">
        <v>40</v>
      </c>
      <c r="I41" s="33">
        <v>50</v>
      </c>
      <c r="J41" s="33">
        <v>900</v>
      </c>
      <c r="K41" s="27">
        <v>35</v>
      </c>
      <c r="L41" s="27">
        <v>750</v>
      </c>
      <c r="M41" s="27">
        <v>5</v>
      </c>
      <c r="N41" s="27">
        <v>42</v>
      </c>
      <c r="O41" s="24"/>
    </row>
    <row r="42" spans="1:15" x14ac:dyDescent="0.25">
      <c r="A42" s="3" t="s">
        <v>48</v>
      </c>
      <c r="B42" s="11">
        <v>363</v>
      </c>
      <c r="C42" s="10"/>
      <c r="D42" s="34">
        <f>SUM(D43:D47)</f>
        <v>66</v>
      </c>
      <c r="E42" s="29">
        <f>SUM(E43:E47)</f>
        <v>66</v>
      </c>
      <c r="F42" s="29">
        <f t="shared" si="8"/>
        <v>1418</v>
      </c>
      <c r="G42" s="29">
        <f t="shared" ref="G42:N42" si="9">SUM(G43:G47)</f>
        <v>6</v>
      </c>
      <c r="H42" s="34">
        <f t="shared" si="9"/>
        <v>100</v>
      </c>
      <c r="I42" s="34">
        <f t="shared" si="9"/>
        <v>21</v>
      </c>
      <c r="J42" s="34">
        <f t="shared" si="9"/>
        <v>405</v>
      </c>
      <c r="K42" s="34">
        <f t="shared" si="9"/>
        <v>22</v>
      </c>
      <c r="L42" s="34">
        <f t="shared" si="9"/>
        <v>550</v>
      </c>
      <c r="M42" s="34">
        <f t="shared" si="9"/>
        <v>17</v>
      </c>
      <c r="N42" s="54">
        <f t="shared" si="9"/>
        <v>363</v>
      </c>
      <c r="O42" s="25">
        <v>1</v>
      </c>
    </row>
    <row r="43" spans="1:15" x14ac:dyDescent="0.25">
      <c r="A43" s="16"/>
      <c r="B43" s="41" t="s">
        <v>14</v>
      </c>
      <c r="C43" s="26" t="s">
        <v>49</v>
      </c>
      <c r="D43" s="30">
        <v>8</v>
      </c>
      <c r="E43" s="31">
        <f>SUM(G43+I43+K43+M43)</f>
        <v>8</v>
      </c>
      <c r="F43" s="32">
        <f t="shared" si="8"/>
        <v>230</v>
      </c>
      <c r="G43" s="33">
        <v>1</v>
      </c>
      <c r="H43" s="33">
        <v>30</v>
      </c>
      <c r="I43" s="33">
        <v>2</v>
      </c>
      <c r="J43" s="33">
        <v>50</v>
      </c>
      <c r="K43" s="27">
        <v>2</v>
      </c>
      <c r="L43" s="27">
        <v>60</v>
      </c>
      <c r="M43" s="27">
        <v>3</v>
      </c>
      <c r="N43" s="27">
        <v>90</v>
      </c>
      <c r="O43" s="40"/>
    </row>
    <row r="44" spans="1:15" x14ac:dyDescent="0.25">
      <c r="A44" s="17"/>
      <c r="B44" s="41" t="s">
        <v>23</v>
      </c>
      <c r="C44" s="26" t="s">
        <v>50</v>
      </c>
      <c r="D44" s="30">
        <v>5</v>
      </c>
      <c r="E44" s="31">
        <f>SUM(G44+I44+K44+M44)</f>
        <v>5</v>
      </c>
      <c r="F44" s="32">
        <f t="shared" si="8"/>
        <v>155</v>
      </c>
      <c r="G44" s="33">
        <v>0</v>
      </c>
      <c r="H44" s="33">
        <v>0</v>
      </c>
      <c r="I44" s="33">
        <v>1</v>
      </c>
      <c r="J44" s="33">
        <v>25</v>
      </c>
      <c r="K44" s="27">
        <v>2</v>
      </c>
      <c r="L44" s="27">
        <v>60</v>
      </c>
      <c r="M44" s="27">
        <v>2</v>
      </c>
      <c r="N44" s="27">
        <v>70</v>
      </c>
      <c r="O44" s="42"/>
    </row>
    <row r="45" spans="1:15" x14ac:dyDescent="0.25">
      <c r="A45" s="17"/>
      <c r="B45" s="41" t="s">
        <v>23</v>
      </c>
      <c r="C45" s="26" t="s">
        <v>51</v>
      </c>
      <c r="D45" s="30">
        <v>5</v>
      </c>
      <c r="E45" s="31">
        <f>SUM(G45+I45+K45+M45)</f>
        <v>5</v>
      </c>
      <c r="F45" s="32">
        <f t="shared" si="8"/>
        <v>105</v>
      </c>
      <c r="G45" s="33">
        <v>2</v>
      </c>
      <c r="H45" s="33">
        <v>20</v>
      </c>
      <c r="I45" s="33">
        <v>1</v>
      </c>
      <c r="J45" s="33">
        <v>25</v>
      </c>
      <c r="K45" s="27">
        <v>1</v>
      </c>
      <c r="L45" s="27">
        <v>30</v>
      </c>
      <c r="M45" s="27">
        <v>1</v>
      </c>
      <c r="N45" s="27">
        <v>30</v>
      </c>
      <c r="O45" s="42"/>
    </row>
    <row r="46" spans="1:15" x14ac:dyDescent="0.25">
      <c r="A46" s="17"/>
      <c r="B46" s="41" t="s">
        <v>23</v>
      </c>
      <c r="C46" s="26" t="s">
        <v>52</v>
      </c>
      <c r="D46" s="30">
        <v>11</v>
      </c>
      <c r="E46" s="31">
        <f>SUM(G46+I46+K46+M46)</f>
        <v>11</v>
      </c>
      <c r="F46" s="32">
        <f t="shared" si="8"/>
        <v>250</v>
      </c>
      <c r="G46" s="33">
        <v>3</v>
      </c>
      <c r="H46" s="33">
        <v>50</v>
      </c>
      <c r="I46" s="33">
        <v>2</v>
      </c>
      <c r="J46" s="33">
        <v>50</v>
      </c>
      <c r="K46" s="27">
        <v>3</v>
      </c>
      <c r="L46" s="27">
        <v>60</v>
      </c>
      <c r="M46" s="27">
        <v>3</v>
      </c>
      <c r="N46" s="27">
        <v>90</v>
      </c>
      <c r="O46" s="42"/>
    </row>
    <row r="47" spans="1:15" x14ac:dyDescent="0.25">
      <c r="A47" s="18"/>
      <c r="B47" s="23"/>
      <c r="C47" s="47" t="s">
        <v>17</v>
      </c>
      <c r="D47" s="30">
        <v>37</v>
      </c>
      <c r="E47" s="31">
        <f>SUM(G47+I47+K47+M47)</f>
        <v>37</v>
      </c>
      <c r="F47" s="32">
        <f t="shared" si="8"/>
        <v>678</v>
      </c>
      <c r="G47" s="33">
        <v>0</v>
      </c>
      <c r="H47" s="33">
        <v>0</v>
      </c>
      <c r="I47" s="33">
        <v>15</v>
      </c>
      <c r="J47" s="33">
        <v>255</v>
      </c>
      <c r="K47" s="27">
        <v>14</v>
      </c>
      <c r="L47" s="27">
        <v>340</v>
      </c>
      <c r="M47" s="27">
        <v>8</v>
      </c>
      <c r="N47" s="27">
        <v>83</v>
      </c>
      <c r="O47" s="28"/>
    </row>
    <row r="48" spans="1:15" x14ac:dyDescent="0.25">
      <c r="A48" s="3" t="s">
        <v>53</v>
      </c>
      <c r="B48" s="11">
        <v>448</v>
      </c>
      <c r="C48" s="10"/>
      <c r="D48" s="34">
        <f>SUM(D49:D52)</f>
        <v>89</v>
      </c>
      <c r="E48" s="29">
        <f>SUM(E49:E52)</f>
        <v>89</v>
      </c>
      <c r="F48" s="29">
        <f t="shared" si="8"/>
        <v>2338</v>
      </c>
      <c r="G48" s="29">
        <f t="shared" ref="G48:N48" si="10">SUM(G49:G52)</f>
        <v>11</v>
      </c>
      <c r="H48" s="34">
        <f t="shared" si="10"/>
        <v>250</v>
      </c>
      <c r="I48" s="34">
        <f t="shared" si="10"/>
        <v>33</v>
      </c>
      <c r="J48" s="34">
        <f t="shared" si="10"/>
        <v>695</v>
      </c>
      <c r="K48" s="34">
        <f t="shared" si="10"/>
        <v>29</v>
      </c>
      <c r="L48" s="34">
        <f t="shared" si="10"/>
        <v>945</v>
      </c>
      <c r="M48" s="34">
        <f t="shared" si="10"/>
        <v>16</v>
      </c>
      <c r="N48" s="54">
        <f t="shared" si="10"/>
        <v>448</v>
      </c>
      <c r="O48" s="25">
        <v>1</v>
      </c>
    </row>
    <row r="49" spans="1:15" x14ac:dyDescent="0.25">
      <c r="A49" s="12"/>
      <c r="B49" s="41" t="s">
        <v>14</v>
      </c>
      <c r="C49" s="26" t="s">
        <v>54</v>
      </c>
      <c r="D49" s="30">
        <v>18</v>
      </c>
      <c r="E49" s="31">
        <f>SUM(G49+I49+K49+M49)</f>
        <v>18</v>
      </c>
      <c r="F49" s="32">
        <f t="shared" si="8"/>
        <v>700</v>
      </c>
      <c r="G49" s="33">
        <v>3</v>
      </c>
      <c r="H49" s="33">
        <v>80</v>
      </c>
      <c r="I49" s="33">
        <v>3</v>
      </c>
      <c r="J49" s="33">
        <v>185</v>
      </c>
      <c r="K49" s="27">
        <v>5</v>
      </c>
      <c r="L49" s="27">
        <v>225</v>
      </c>
      <c r="M49" s="27">
        <v>7</v>
      </c>
      <c r="N49" s="27">
        <v>210</v>
      </c>
      <c r="O49" s="40"/>
    </row>
    <row r="50" spans="1:15" x14ac:dyDescent="0.25">
      <c r="A50" s="13"/>
      <c r="B50" s="41" t="s">
        <v>23</v>
      </c>
      <c r="C50" s="26" t="s">
        <v>55</v>
      </c>
      <c r="D50" s="30">
        <v>20</v>
      </c>
      <c r="E50" s="31">
        <f>SUM(G50+I50+K50+M50)</f>
        <v>20</v>
      </c>
      <c r="F50" s="32">
        <f t="shared" si="8"/>
        <v>535</v>
      </c>
      <c r="G50" s="33">
        <v>4</v>
      </c>
      <c r="H50" s="33">
        <v>80</v>
      </c>
      <c r="I50" s="33">
        <v>5</v>
      </c>
      <c r="J50" s="33">
        <v>125</v>
      </c>
      <c r="K50" s="27">
        <v>5</v>
      </c>
      <c r="L50" s="27">
        <v>150</v>
      </c>
      <c r="M50" s="27">
        <v>6</v>
      </c>
      <c r="N50" s="27">
        <v>180</v>
      </c>
      <c r="O50" s="42"/>
    </row>
    <row r="51" spans="1:15" x14ac:dyDescent="0.25">
      <c r="A51" s="13"/>
      <c r="B51" s="41" t="s">
        <v>23</v>
      </c>
      <c r="C51" s="26" t="s">
        <v>56</v>
      </c>
      <c r="D51" s="30">
        <v>5</v>
      </c>
      <c r="E51" s="31">
        <f>SUM(G51+I51+K51+M51)</f>
        <v>5</v>
      </c>
      <c r="F51" s="32">
        <f t="shared" si="8"/>
        <v>155</v>
      </c>
      <c r="G51" s="33">
        <v>1</v>
      </c>
      <c r="H51" s="33">
        <v>40</v>
      </c>
      <c r="I51" s="33">
        <v>1</v>
      </c>
      <c r="J51" s="33">
        <v>25</v>
      </c>
      <c r="K51" s="27">
        <v>2</v>
      </c>
      <c r="L51" s="27">
        <v>60</v>
      </c>
      <c r="M51" s="27">
        <v>1</v>
      </c>
      <c r="N51" s="27">
        <v>30</v>
      </c>
      <c r="O51" s="42"/>
    </row>
    <row r="52" spans="1:15" x14ac:dyDescent="0.25">
      <c r="A52" s="14"/>
      <c r="B52" s="23"/>
      <c r="C52" s="47" t="s">
        <v>17</v>
      </c>
      <c r="D52" s="30">
        <v>46</v>
      </c>
      <c r="E52" s="31">
        <f>SUM(G52+I52+K52+M52)</f>
        <v>46</v>
      </c>
      <c r="F52" s="32">
        <f t="shared" si="8"/>
        <v>948</v>
      </c>
      <c r="G52" s="33">
        <v>3</v>
      </c>
      <c r="H52" s="33">
        <v>50</v>
      </c>
      <c r="I52" s="33">
        <v>24</v>
      </c>
      <c r="J52" s="33">
        <v>360</v>
      </c>
      <c r="K52" s="27">
        <v>17</v>
      </c>
      <c r="L52" s="27">
        <v>510</v>
      </c>
      <c r="M52" s="27">
        <v>2</v>
      </c>
      <c r="N52" s="27">
        <v>28</v>
      </c>
      <c r="O52" s="24"/>
    </row>
    <row r="53" spans="1:15" x14ac:dyDescent="0.25">
      <c r="A53" s="4" t="s">
        <v>57</v>
      </c>
      <c r="B53" s="11">
        <v>1018</v>
      </c>
      <c r="C53" s="53"/>
      <c r="D53" s="34">
        <f>SUM(D54:D62)</f>
        <v>125</v>
      </c>
      <c r="E53" s="29">
        <f>SUM(E54:E62)</f>
        <v>127</v>
      </c>
      <c r="F53" s="29">
        <f t="shared" si="8"/>
        <v>3050</v>
      </c>
      <c r="G53" s="29">
        <f t="shared" ref="G53:N53" si="11">SUM(G54:G62)</f>
        <v>19</v>
      </c>
      <c r="H53" s="34">
        <f t="shared" si="11"/>
        <v>347</v>
      </c>
      <c r="I53" s="34">
        <f t="shared" si="11"/>
        <v>34</v>
      </c>
      <c r="J53" s="34">
        <f t="shared" si="11"/>
        <v>735</v>
      </c>
      <c r="K53" s="34">
        <f t="shared" si="11"/>
        <v>36</v>
      </c>
      <c r="L53" s="34">
        <f t="shared" si="11"/>
        <v>950</v>
      </c>
      <c r="M53" s="34">
        <f t="shared" si="11"/>
        <v>38</v>
      </c>
      <c r="N53" s="54">
        <f t="shared" si="11"/>
        <v>1018</v>
      </c>
      <c r="O53" s="25">
        <v>1</v>
      </c>
    </row>
    <row r="54" spans="1:15" x14ac:dyDescent="0.25">
      <c r="A54" s="12"/>
      <c r="B54" s="41" t="s">
        <v>14</v>
      </c>
      <c r="C54" s="50" t="s">
        <v>58</v>
      </c>
      <c r="D54" s="36">
        <v>8</v>
      </c>
      <c r="E54" s="31">
        <f t="shared" ref="E54:E62" si="12">SUM(G54+I54+K54+M54)</f>
        <v>10</v>
      </c>
      <c r="F54" s="32">
        <f t="shared" si="8"/>
        <v>422</v>
      </c>
      <c r="G54" s="33">
        <v>1</v>
      </c>
      <c r="H54" s="33">
        <v>27</v>
      </c>
      <c r="I54" s="33">
        <v>2</v>
      </c>
      <c r="J54" s="33">
        <v>80</v>
      </c>
      <c r="K54" s="27">
        <v>3</v>
      </c>
      <c r="L54" s="27">
        <v>135</v>
      </c>
      <c r="M54" s="27">
        <v>4</v>
      </c>
      <c r="N54" s="27">
        <v>180</v>
      </c>
      <c r="O54" s="42"/>
    </row>
    <row r="55" spans="1:15" x14ac:dyDescent="0.25">
      <c r="A55" s="13"/>
      <c r="B55" s="41" t="s">
        <v>23</v>
      </c>
      <c r="C55" s="26" t="s">
        <v>59</v>
      </c>
      <c r="D55" s="30">
        <v>12</v>
      </c>
      <c r="E55" s="31">
        <f t="shared" si="12"/>
        <v>12</v>
      </c>
      <c r="F55" s="32">
        <f t="shared" si="8"/>
        <v>360</v>
      </c>
      <c r="G55" s="33">
        <v>0</v>
      </c>
      <c r="H55" s="33">
        <v>0</v>
      </c>
      <c r="I55" s="33">
        <v>4</v>
      </c>
      <c r="J55" s="33">
        <v>100</v>
      </c>
      <c r="K55" s="27">
        <v>4</v>
      </c>
      <c r="L55" s="27">
        <v>120</v>
      </c>
      <c r="M55" s="27">
        <v>4</v>
      </c>
      <c r="N55" s="27">
        <v>140</v>
      </c>
      <c r="O55" s="42"/>
    </row>
    <row r="56" spans="1:15" x14ac:dyDescent="0.25">
      <c r="A56" s="13"/>
      <c r="B56" s="41" t="s">
        <v>23</v>
      </c>
      <c r="C56" s="26" t="s">
        <v>60</v>
      </c>
      <c r="D56" s="30">
        <v>11</v>
      </c>
      <c r="E56" s="31">
        <f t="shared" si="12"/>
        <v>11</v>
      </c>
      <c r="F56" s="32">
        <f t="shared" si="8"/>
        <v>245</v>
      </c>
      <c r="G56" s="33">
        <v>3</v>
      </c>
      <c r="H56" s="33">
        <v>50</v>
      </c>
      <c r="I56" s="33">
        <v>3</v>
      </c>
      <c r="J56" s="33">
        <v>75</v>
      </c>
      <c r="K56" s="27">
        <v>2</v>
      </c>
      <c r="L56" s="27">
        <v>60</v>
      </c>
      <c r="M56" s="27">
        <v>3</v>
      </c>
      <c r="N56" s="27">
        <v>60</v>
      </c>
      <c r="O56" s="42"/>
    </row>
    <row r="57" spans="1:15" x14ac:dyDescent="0.25">
      <c r="A57" s="13"/>
      <c r="B57" s="41" t="s">
        <v>23</v>
      </c>
      <c r="C57" s="26" t="s">
        <v>61</v>
      </c>
      <c r="D57" s="30">
        <v>20</v>
      </c>
      <c r="E57" s="31">
        <f t="shared" si="12"/>
        <v>20</v>
      </c>
      <c r="F57" s="32">
        <f t="shared" si="8"/>
        <v>565</v>
      </c>
      <c r="G57" s="33">
        <v>4</v>
      </c>
      <c r="H57" s="33">
        <v>80</v>
      </c>
      <c r="I57" s="33">
        <v>5</v>
      </c>
      <c r="J57" s="33">
        <v>125</v>
      </c>
      <c r="K57" s="27">
        <v>5</v>
      </c>
      <c r="L57" s="27">
        <v>150</v>
      </c>
      <c r="M57" s="27">
        <v>6</v>
      </c>
      <c r="N57" s="27">
        <v>210</v>
      </c>
      <c r="O57" s="42"/>
    </row>
    <row r="58" spans="1:15" x14ac:dyDescent="0.25">
      <c r="A58" s="13"/>
      <c r="B58" s="41" t="s">
        <v>23</v>
      </c>
      <c r="C58" s="26" t="s">
        <v>88</v>
      </c>
      <c r="D58" s="30">
        <v>4</v>
      </c>
      <c r="E58" s="31">
        <f t="shared" si="12"/>
        <v>4</v>
      </c>
      <c r="F58" s="32">
        <f t="shared" si="8"/>
        <v>95</v>
      </c>
      <c r="G58" s="33">
        <v>1</v>
      </c>
      <c r="H58" s="33">
        <v>20</v>
      </c>
      <c r="I58" s="33">
        <v>1</v>
      </c>
      <c r="J58" s="33">
        <v>20</v>
      </c>
      <c r="K58" s="27">
        <v>1</v>
      </c>
      <c r="L58" s="27">
        <v>30</v>
      </c>
      <c r="M58" s="27">
        <v>1</v>
      </c>
      <c r="N58" s="27">
        <v>25</v>
      </c>
      <c r="O58" s="42"/>
    </row>
    <row r="59" spans="1:15" x14ac:dyDescent="0.25">
      <c r="A59" s="13"/>
      <c r="B59" s="41" t="s">
        <v>23</v>
      </c>
      <c r="C59" s="26" t="s">
        <v>62</v>
      </c>
      <c r="D59" s="30">
        <v>9</v>
      </c>
      <c r="E59" s="31">
        <f t="shared" si="12"/>
        <v>9</v>
      </c>
      <c r="F59" s="32">
        <f t="shared" si="8"/>
        <v>220</v>
      </c>
      <c r="G59" s="33">
        <v>2</v>
      </c>
      <c r="H59" s="33">
        <v>30</v>
      </c>
      <c r="I59" s="33">
        <v>2</v>
      </c>
      <c r="J59" s="33">
        <v>50</v>
      </c>
      <c r="K59" s="27">
        <v>3</v>
      </c>
      <c r="L59" s="27">
        <v>90</v>
      </c>
      <c r="M59" s="27">
        <v>2</v>
      </c>
      <c r="N59" s="27">
        <v>50</v>
      </c>
      <c r="O59" s="42"/>
    </row>
    <row r="60" spans="1:15" x14ac:dyDescent="0.25">
      <c r="A60" s="13"/>
      <c r="B60" s="41" t="s">
        <v>23</v>
      </c>
      <c r="C60" s="26" t="s">
        <v>63</v>
      </c>
      <c r="D60" s="30">
        <v>9</v>
      </c>
      <c r="E60" s="31">
        <f t="shared" si="12"/>
        <v>9</v>
      </c>
      <c r="F60" s="32">
        <f t="shared" si="8"/>
        <v>265</v>
      </c>
      <c r="G60" s="33">
        <v>1</v>
      </c>
      <c r="H60" s="33">
        <v>20</v>
      </c>
      <c r="I60" s="33">
        <v>2</v>
      </c>
      <c r="J60" s="33">
        <v>50</v>
      </c>
      <c r="K60" s="27">
        <v>3</v>
      </c>
      <c r="L60" s="27">
        <v>90</v>
      </c>
      <c r="M60" s="27">
        <v>3</v>
      </c>
      <c r="N60" s="27">
        <v>105</v>
      </c>
      <c r="O60" s="42"/>
    </row>
    <row r="61" spans="1:15" x14ac:dyDescent="0.25">
      <c r="A61" s="13"/>
      <c r="B61" s="41" t="s">
        <v>23</v>
      </c>
      <c r="C61" s="26" t="s">
        <v>64</v>
      </c>
      <c r="D61" s="30">
        <v>4</v>
      </c>
      <c r="E61" s="31">
        <f t="shared" si="12"/>
        <v>4</v>
      </c>
      <c r="F61" s="32">
        <f t="shared" si="8"/>
        <v>95</v>
      </c>
      <c r="G61" s="33">
        <v>1</v>
      </c>
      <c r="H61" s="33">
        <v>20</v>
      </c>
      <c r="I61" s="33">
        <v>1</v>
      </c>
      <c r="J61" s="33">
        <v>25</v>
      </c>
      <c r="K61" s="27">
        <v>1</v>
      </c>
      <c r="L61" s="27">
        <v>25</v>
      </c>
      <c r="M61" s="27">
        <v>1</v>
      </c>
      <c r="N61" s="27">
        <v>25</v>
      </c>
      <c r="O61" s="42"/>
    </row>
    <row r="62" spans="1:15" x14ac:dyDescent="0.25">
      <c r="A62" s="14"/>
      <c r="B62" s="23"/>
      <c r="C62" s="47" t="s">
        <v>17</v>
      </c>
      <c r="D62" s="30">
        <v>48</v>
      </c>
      <c r="E62" s="31">
        <f t="shared" si="12"/>
        <v>48</v>
      </c>
      <c r="F62" s="32">
        <f t="shared" si="8"/>
        <v>783</v>
      </c>
      <c r="G62" s="33">
        <v>6</v>
      </c>
      <c r="H62" s="33">
        <v>100</v>
      </c>
      <c r="I62" s="33">
        <v>14</v>
      </c>
      <c r="J62" s="33">
        <v>210</v>
      </c>
      <c r="K62" s="27">
        <v>14</v>
      </c>
      <c r="L62" s="27">
        <v>250</v>
      </c>
      <c r="M62" s="27">
        <v>14</v>
      </c>
      <c r="N62" s="27">
        <v>223</v>
      </c>
      <c r="O62" s="24"/>
    </row>
    <row r="63" spans="1:15" x14ac:dyDescent="0.25">
      <c r="A63" s="4" t="s">
        <v>65</v>
      </c>
      <c r="B63" s="11">
        <v>554</v>
      </c>
      <c r="C63" s="53"/>
      <c r="D63" s="34">
        <f>SUM(D64:D72)</f>
        <v>132</v>
      </c>
      <c r="E63" s="29">
        <f>SUM(E64:E72)</f>
        <v>128</v>
      </c>
      <c r="F63" s="29">
        <f t="shared" si="8"/>
        <v>2239</v>
      </c>
      <c r="G63" s="29">
        <f t="shared" ref="G63:N63" si="13">SUM(G64:G72)</f>
        <v>24</v>
      </c>
      <c r="H63" s="34">
        <f t="shared" si="13"/>
        <v>325</v>
      </c>
      <c r="I63" s="34">
        <f t="shared" si="13"/>
        <v>35</v>
      </c>
      <c r="J63" s="34">
        <f t="shared" si="13"/>
        <v>605</v>
      </c>
      <c r="K63" s="34">
        <f t="shared" si="13"/>
        <v>35</v>
      </c>
      <c r="L63" s="34">
        <f t="shared" si="13"/>
        <v>755</v>
      </c>
      <c r="M63" s="34">
        <f t="shared" si="13"/>
        <v>34</v>
      </c>
      <c r="N63" s="54">
        <f t="shared" si="13"/>
        <v>554</v>
      </c>
      <c r="O63" s="25">
        <v>1</v>
      </c>
    </row>
    <row r="64" spans="1:15" x14ac:dyDescent="0.25">
      <c r="A64" s="12"/>
      <c r="B64" s="41" t="s">
        <v>14</v>
      </c>
      <c r="C64" s="50" t="s">
        <v>66</v>
      </c>
      <c r="D64" s="36">
        <v>20</v>
      </c>
      <c r="E64" s="31">
        <f t="shared" ref="E64:E72" si="14">SUM(G64+I64+K64+M64)</f>
        <v>16</v>
      </c>
      <c r="F64" s="32">
        <f t="shared" si="8"/>
        <v>310</v>
      </c>
      <c r="G64" s="33">
        <v>3</v>
      </c>
      <c r="H64" s="33">
        <v>0</v>
      </c>
      <c r="I64" s="33">
        <v>4</v>
      </c>
      <c r="J64" s="33">
        <v>45</v>
      </c>
      <c r="K64" s="27">
        <v>4</v>
      </c>
      <c r="L64" s="27">
        <v>90</v>
      </c>
      <c r="M64" s="27">
        <v>5</v>
      </c>
      <c r="N64" s="27">
        <v>175</v>
      </c>
      <c r="O64" s="40"/>
    </row>
    <row r="65" spans="1:15" x14ac:dyDescent="0.25">
      <c r="A65" s="13"/>
      <c r="B65" s="41" t="s">
        <v>23</v>
      </c>
      <c r="C65" s="50" t="s">
        <v>67</v>
      </c>
      <c r="D65" s="36">
        <v>5</v>
      </c>
      <c r="E65" s="31">
        <f t="shared" si="14"/>
        <v>5</v>
      </c>
      <c r="F65" s="32">
        <f t="shared" si="8"/>
        <v>105</v>
      </c>
      <c r="G65" s="33">
        <v>2</v>
      </c>
      <c r="H65" s="33">
        <v>30</v>
      </c>
      <c r="I65" s="33">
        <v>1</v>
      </c>
      <c r="J65" s="33">
        <v>25</v>
      </c>
      <c r="K65" s="27">
        <v>1</v>
      </c>
      <c r="L65" s="27">
        <v>25</v>
      </c>
      <c r="M65" s="27">
        <v>1</v>
      </c>
      <c r="N65" s="27">
        <v>25</v>
      </c>
      <c r="O65" s="42"/>
    </row>
    <row r="66" spans="1:15" x14ac:dyDescent="0.25">
      <c r="A66" s="13"/>
      <c r="B66" s="41"/>
      <c r="C66" s="50" t="s">
        <v>68</v>
      </c>
      <c r="D66" s="36">
        <v>5</v>
      </c>
      <c r="E66" s="31">
        <f t="shared" si="14"/>
        <v>5</v>
      </c>
      <c r="F66" s="32">
        <f t="shared" si="8"/>
        <v>95</v>
      </c>
      <c r="G66" s="33">
        <v>2</v>
      </c>
      <c r="H66" s="33">
        <v>25</v>
      </c>
      <c r="I66" s="33">
        <v>1</v>
      </c>
      <c r="J66" s="33">
        <v>25</v>
      </c>
      <c r="K66" s="27">
        <v>1</v>
      </c>
      <c r="L66" s="27">
        <v>25</v>
      </c>
      <c r="M66" s="27">
        <v>1</v>
      </c>
      <c r="N66" s="27">
        <v>20</v>
      </c>
      <c r="O66" s="42"/>
    </row>
    <row r="67" spans="1:15" x14ac:dyDescent="0.25">
      <c r="A67" s="13"/>
      <c r="B67" s="41"/>
      <c r="C67" s="26" t="s">
        <v>69</v>
      </c>
      <c r="D67" s="30">
        <v>8</v>
      </c>
      <c r="E67" s="31">
        <f t="shared" si="14"/>
        <v>8</v>
      </c>
      <c r="F67" s="32">
        <f t="shared" si="8"/>
        <v>225</v>
      </c>
      <c r="G67" s="33">
        <v>2</v>
      </c>
      <c r="H67" s="33">
        <v>45</v>
      </c>
      <c r="I67" s="33">
        <v>2</v>
      </c>
      <c r="J67" s="33">
        <v>50</v>
      </c>
      <c r="K67" s="27">
        <v>2</v>
      </c>
      <c r="L67" s="27">
        <v>60</v>
      </c>
      <c r="M67" s="27">
        <v>2</v>
      </c>
      <c r="N67" s="27">
        <v>70</v>
      </c>
      <c r="O67" s="42"/>
    </row>
    <row r="68" spans="1:15" x14ac:dyDescent="0.25">
      <c r="A68" s="13"/>
      <c r="B68" s="41"/>
      <c r="C68" s="26" t="s">
        <v>70</v>
      </c>
      <c r="D68" s="30">
        <v>8</v>
      </c>
      <c r="E68" s="31">
        <f t="shared" si="14"/>
        <v>8</v>
      </c>
      <c r="F68" s="32">
        <f t="shared" si="8"/>
        <v>185</v>
      </c>
      <c r="G68" s="33">
        <v>3</v>
      </c>
      <c r="H68" s="33">
        <v>45</v>
      </c>
      <c r="I68" s="33">
        <v>2</v>
      </c>
      <c r="J68" s="33">
        <v>50</v>
      </c>
      <c r="K68" s="27">
        <v>2</v>
      </c>
      <c r="L68" s="27">
        <v>60</v>
      </c>
      <c r="M68" s="27">
        <v>1</v>
      </c>
      <c r="N68" s="27">
        <v>30</v>
      </c>
      <c r="O68" s="42"/>
    </row>
    <row r="69" spans="1:15" x14ac:dyDescent="0.25">
      <c r="A69" s="13"/>
      <c r="B69" s="41"/>
      <c r="C69" s="26" t="s">
        <v>71</v>
      </c>
      <c r="D69" s="30">
        <v>9</v>
      </c>
      <c r="E69" s="31">
        <f t="shared" si="14"/>
        <v>9</v>
      </c>
      <c r="F69" s="32">
        <f t="shared" ref="F69:F96" si="15">SUM(H69+J69+L69+N69)</f>
        <v>195</v>
      </c>
      <c r="G69" s="33">
        <v>3</v>
      </c>
      <c r="H69" s="33">
        <v>45</v>
      </c>
      <c r="I69" s="33">
        <v>3</v>
      </c>
      <c r="J69" s="33">
        <v>60</v>
      </c>
      <c r="K69" s="27">
        <v>2</v>
      </c>
      <c r="L69" s="27">
        <v>60</v>
      </c>
      <c r="M69" s="27">
        <v>1</v>
      </c>
      <c r="N69" s="27">
        <v>30</v>
      </c>
      <c r="O69" s="42"/>
    </row>
    <row r="70" spans="1:15" x14ac:dyDescent="0.25">
      <c r="A70" s="13"/>
      <c r="B70" s="41"/>
      <c r="C70" s="26" t="s">
        <v>89</v>
      </c>
      <c r="D70" s="30">
        <v>6</v>
      </c>
      <c r="E70" s="31">
        <f t="shared" si="14"/>
        <v>6</v>
      </c>
      <c r="F70" s="32">
        <f t="shared" si="15"/>
        <v>135</v>
      </c>
      <c r="G70" s="33">
        <v>2</v>
      </c>
      <c r="H70" s="33">
        <v>35</v>
      </c>
      <c r="I70" s="33">
        <v>1</v>
      </c>
      <c r="J70" s="33">
        <v>25</v>
      </c>
      <c r="K70" s="27">
        <v>2</v>
      </c>
      <c r="L70" s="27">
        <v>50</v>
      </c>
      <c r="M70" s="27">
        <v>1</v>
      </c>
      <c r="N70" s="27">
        <v>25</v>
      </c>
      <c r="O70" s="28"/>
    </row>
    <row r="71" spans="1:15" x14ac:dyDescent="0.25">
      <c r="A71" s="28"/>
      <c r="B71" s="41"/>
      <c r="C71" s="26" t="s">
        <v>72</v>
      </c>
      <c r="D71" s="30">
        <v>4</v>
      </c>
      <c r="E71" s="31">
        <f t="shared" si="14"/>
        <v>4</v>
      </c>
      <c r="F71" s="32">
        <f t="shared" si="15"/>
        <v>95</v>
      </c>
      <c r="G71" s="33">
        <v>1</v>
      </c>
      <c r="H71" s="33">
        <v>20</v>
      </c>
      <c r="I71" s="33">
        <v>1</v>
      </c>
      <c r="J71" s="33">
        <v>25</v>
      </c>
      <c r="K71" s="27">
        <v>1</v>
      </c>
      <c r="L71" s="27">
        <v>25</v>
      </c>
      <c r="M71" s="27">
        <v>1</v>
      </c>
      <c r="N71" s="27">
        <v>25</v>
      </c>
      <c r="O71" s="28"/>
    </row>
    <row r="72" spans="1:15" x14ac:dyDescent="0.25">
      <c r="A72" s="28"/>
      <c r="B72" s="41"/>
      <c r="C72" s="47" t="s">
        <v>17</v>
      </c>
      <c r="D72" s="30">
        <v>67</v>
      </c>
      <c r="E72" s="31">
        <f t="shared" si="14"/>
        <v>67</v>
      </c>
      <c r="F72" s="32">
        <f t="shared" si="15"/>
        <v>894</v>
      </c>
      <c r="G72" s="33">
        <v>6</v>
      </c>
      <c r="H72" s="33">
        <v>80</v>
      </c>
      <c r="I72" s="33">
        <v>20</v>
      </c>
      <c r="J72" s="33">
        <v>300</v>
      </c>
      <c r="K72" s="27">
        <v>20</v>
      </c>
      <c r="L72" s="27">
        <v>360</v>
      </c>
      <c r="M72" s="27">
        <v>21</v>
      </c>
      <c r="N72" s="27">
        <v>154</v>
      </c>
      <c r="O72" s="48"/>
    </row>
    <row r="73" spans="1:15" x14ac:dyDescent="0.25">
      <c r="A73" s="3" t="s">
        <v>73</v>
      </c>
      <c r="B73" s="11">
        <v>645</v>
      </c>
      <c r="C73" s="53"/>
      <c r="D73" s="34">
        <f>SUM(D74:D80)</f>
        <v>120</v>
      </c>
      <c r="E73" s="29">
        <f>SUM(E74:E80)</f>
        <v>121</v>
      </c>
      <c r="F73" s="29">
        <f t="shared" si="15"/>
        <v>2515</v>
      </c>
      <c r="G73" s="29">
        <f t="shared" ref="G73:N73" si="16">SUM(G74:G80)</f>
        <v>22</v>
      </c>
      <c r="H73" s="34">
        <f t="shared" si="16"/>
        <v>330</v>
      </c>
      <c r="I73" s="34">
        <f t="shared" si="16"/>
        <v>36</v>
      </c>
      <c r="J73" s="34">
        <f t="shared" si="16"/>
        <v>740</v>
      </c>
      <c r="K73" s="34">
        <f t="shared" si="16"/>
        <v>36</v>
      </c>
      <c r="L73" s="34">
        <f t="shared" si="16"/>
        <v>800</v>
      </c>
      <c r="M73" s="34">
        <f t="shared" si="16"/>
        <v>27</v>
      </c>
      <c r="N73" s="54">
        <f t="shared" si="16"/>
        <v>645</v>
      </c>
      <c r="O73" s="25">
        <v>1</v>
      </c>
    </row>
    <row r="74" spans="1:15" x14ac:dyDescent="0.25">
      <c r="A74" s="62"/>
      <c r="B74" s="41" t="s">
        <v>14</v>
      </c>
      <c r="C74" s="26" t="s">
        <v>74</v>
      </c>
      <c r="D74" s="30">
        <v>15</v>
      </c>
      <c r="E74" s="31">
        <f t="shared" ref="E74:E80" si="17">SUM(G74+I74+K74+M74)</f>
        <v>15</v>
      </c>
      <c r="F74" s="32">
        <f t="shared" si="15"/>
        <v>430</v>
      </c>
      <c r="G74" s="33">
        <v>3</v>
      </c>
      <c r="H74" s="33">
        <v>35</v>
      </c>
      <c r="I74" s="33">
        <v>4</v>
      </c>
      <c r="J74" s="33">
        <v>120</v>
      </c>
      <c r="K74" s="27">
        <v>4</v>
      </c>
      <c r="L74" s="27">
        <v>135</v>
      </c>
      <c r="M74" s="27">
        <v>4</v>
      </c>
      <c r="N74" s="27">
        <v>140</v>
      </c>
      <c r="O74" s="40"/>
    </row>
    <row r="75" spans="1:15" x14ac:dyDescent="0.25">
      <c r="A75" s="13"/>
      <c r="B75" s="41" t="s">
        <v>14</v>
      </c>
      <c r="C75" s="26" t="s">
        <v>75</v>
      </c>
      <c r="D75" s="30">
        <v>4</v>
      </c>
      <c r="E75" s="31">
        <f t="shared" si="17"/>
        <v>4</v>
      </c>
      <c r="F75" s="32">
        <f t="shared" si="15"/>
        <v>165</v>
      </c>
      <c r="G75" s="33">
        <v>1</v>
      </c>
      <c r="H75" s="33">
        <v>30</v>
      </c>
      <c r="I75" s="33">
        <v>1</v>
      </c>
      <c r="J75" s="33">
        <v>45</v>
      </c>
      <c r="K75" s="27">
        <v>1</v>
      </c>
      <c r="L75" s="27">
        <v>45</v>
      </c>
      <c r="M75" s="27">
        <v>1</v>
      </c>
      <c r="N75" s="27">
        <v>45</v>
      </c>
      <c r="O75" s="42"/>
    </row>
    <row r="76" spans="1:15" x14ac:dyDescent="0.25">
      <c r="A76" s="14"/>
      <c r="B76" s="41" t="s">
        <v>14</v>
      </c>
      <c r="C76" s="26" t="s">
        <v>76</v>
      </c>
      <c r="D76" s="30">
        <v>13</v>
      </c>
      <c r="E76" s="31">
        <f t="shared" si="17"/>
        <v>13</v>
      </c>
      <c r="F76" s="32">
        <f t="shared" si="15"/>
        <v>380</v>
      </c>
      <c r="G76" s="33">
        <v>1</v>
      </c>
      <c r="H76" s="33">
        <v>20</v>
      </c>
      <c r="I76" s="33">
        <v>4</v>
      </c>
      <c r="J76" s="33">
        <v>100</v>
      </c>
      <c r="K76" s="27">
        <v>4</v>
      </c>
      <c r="L76" s="27">
        <v>120</v>
      </c>
      <c r="M76" s="27">
        <v>4</v>
      </c>
      <c r="N76" s="27">
        <v>140</v>
      </c>
      <c r="O76" s="48"/>
    </row>
    <row r="77" spans="1:15" x14ac:dyDescent="0.25">
      <c r="A77" s="12"/>
      <c r="B77" s="41" t="s">
        <v>23</v>
      </c>
      <c r="C77" s="22" t="s">
        <v>77</v>
      </c>
      <c r="D77" s="37">
        <v>12</v>
      </c>
      <c r="E77" s="31">
        <f t="shared" si="17"/>
        <v>13</v>
      </c>
      <c r="F77" s="32">
        <f t="shared" si="15"/>
        <v>330</v>
      </c>
      <c r="G77" s="37">
        <v>3</v>
      </c>
      <c r="H77" s="37">
        <v>50</v>
      </c>
      <c r="I77" s="37">
        <v>4</v>
      </c>
      <c r="J77" s="37">
        <v>100</v>
      </c>
      <c r="K77" s="37">
        <v>4</v>
      </c>
      <c r="L77" s="37">
        <v>120</v>
      </c>
      <c r="M77" s="27">
        <v>2</v>
      </c>
      <c r="N77" s="27">
        <v>60</v>
      </c>
      <c r="O77" s="40"/>
    </row>
    <row r="78" spans="1:15" x14ac:dyDescent="0.25">
      <c r="A78" s="13"/>
      <c r="B78" s="41" t="s">
        <v>23</v>
      </c>
      <c r="C78" s="22" t="s">
        <v>78</v>
      </c>
      <c r="D78" s="37">
        <v>6</v>
      </c>
      <c r="E78" s="31">
        <f t="shared" si="17"/>
        <v>6</v>
      </c>
      <c r="F78" s="32">
        <f t="shared" si="15"/>
        <v>140</v>
      </c>
      <c r="G78" s="37">
        <v>3</v>
      </c>
      <c r="H78" s="37">
        <v>50</v>
      </c>
      <c r="I78" s="37">
        <v>1</v>
      </c>
      <c r="J78" s="37">
        <v>25</v>
      </c>
      <c r="K78" s="37">
        <v>1</v>
      </c>
      <c r="L78" s="37">
        <v>30</v>
      </c>
      <c r="M78" s="27">
        <v>1</v>
      </c>
      <c r="N78" s="27">
        <v>35</v>
      </c>
      <c r="O78" s="42"/>
    </row>
    <row r="79" spans="1:15" x14ac:dyDescent="0.25">
      <c r="A79" s="13"/>
      <c r="B79" s="41" t="s">
        <v>23</v>
      </c>
      <c r="C79" s="22" t="s">
        <v>90</v>
      </c>
      <c r="D79" s="37">
        <v>9</v>
      </c>
      <c r="E79" s="31">
        <f t="shared" si="17"/>
        <v>9</v>
      </c>
      <c r="F79" s="32">
        <f t="shared" si="15"/>
        <v>200</v>
      </c>
      <c r="G79" s="37">
        <v>3</v>
      </c>
      <c r="H79" s="37">
        <v>50</v>
      </c>
      <c r="I79" s="37">
        <v>2</v>
      </c>
      <c r="J79" s="37">
        <v>50</v>
      </c>
      <c r="K79" s="37">
        <v>2</v>
      </c>
      <c r="L79" s="37">
        <v>50</v>
      </c>
      <c r="M79" s="27">
        <v>2</v>
      </c>
      <c r="N79" s="27">
        <v>50</v>
      </c>
      <c r="O79" s="42"/>
    </row>
    <row r="80" spans="1:15" x14ac:dyDescent="0.25">
      <c r="A80" s="14"/>
      <c r="B80" s="23"/>
      <c r="C80" s="47" t="s">
        <v>17</v>
      </c>
      <c r="D80" s="30">
        <v>61</v>
      </c>
      <c r="E80" s="31">
        <f t="shared" si="17"/>
        <v>61</v>
      </c>
      <c r="F80" s="32">
        <f t="shared" si="15"/>
        <v>870</v>
      </c>
      <c r="G80" s="33">
        <v>8</v>
      </c>
      <c r="H80" s="33">
        <v>95</v>
      </c>
      <c r="I80" s="33">
        <v>20</v>
      </c>
      <c r="J80" s="33">
        <v>300</v>
      </c>
      <c r="K80" s="27">
        <v>20</v>
      </c>
      <c r="L80" s="27">
        <v>300</v>
      </c>
      <c r="M80" s="27">
        <v>13</v>
      </c>
      <c r="N80" s="27">
        <v>175</v>
      </c>
      <c r="O80" s="48"/>
    </row>
    <row r="81" spans="1:27" x14ac:dyDescent="0.25">
      <c r="A81" s="19" t="s">
        <v>79</v>
      </c>
      <c r="B81" s="11">
        <v>529</v>
      </c>
      <c r="C81" s="9"/>
      <c r="D81" s="34">
        <f>SUM(D82:D88)</f>
        <v>106</v>
      </c>
      <c r="E81" s="29">
        <f>SUM(E82:E88)</f>
        <v>107</v>
      </c>
      <c r="F81" s="29">
        <f t="shared" si="15"/>
        <v>2339</v>
      </c>
      <c r="G81" s="29">
        <f t="shared" ref="G81:N81" si="18">SUM(G82:G88)</f>
        <v>16</v>
      </c>
      <c r="H81" s="34">
        <f t="shared" si="18"/>
        <v>315</v>
      </c>
      <c r="I81" s="34">
        <f t="shared" si="18"/>
        <v>33</v>
      </c>
      <c r="J81" s="34">
        <f t="shared" si="18"/>
        <v>670</v>
      </c>
      <c r="K81" s="34">
        <f t="shared" si="18"/>
        <v>34</v>
      </c>
      <c r="L81" s="34">
        <f t="shared" si="18"/>
        <v>825</v>
      </c>
      <c r="M81" s="34">
        <f t="shared" si="18"/>
        <v>24</v>
      </c>
      <c r="N81" s="54">
        <f t="shared" si="18"/>
        <v>529</v>
      </c>
      <c r="O81" s="25">
        <v>1</v>
      </c>
    </row>
    <row r="82" spans="1:27" x14ac:dyDescent="0.25">
      <c r="A82" s="28"/>
      <c r="B82" s="41" t="s">
        <v>14</v>
      </c>
      <c r="C82" s="26" t="s">
        <v>80</v>
      </c>
      <c r="D82" s="30">
        <v>16</v>
      </c>
      <c r="E82" s="31">
        <f t="shared" ref="E82:E88" si="19">SUM(G82+I82+K82+M82)</f>
        <v>16</v>
      </c>
      <c r="F82" s="32">
        <f t="shared" si="15"/>
        <v>550</v>
      </c>
      <c r="G82" s="33">
        <v>4</v>
      </c>
      <c r="H82" s="33">
        <v>90</v>
      </c>
      <c r="I82" s="33">
        <v>4</v>
      </c>
      <c r="J82" s="33">
        <v>160</v>
      </c>
      <c r="K82" s="27">
        <v>4</v>
      </c>
      <c r="L82" s="27">
        <v>160</v>
      </c>
      <c r="M82" s="27">
        <v>4</v>
      </c>
      <c r="N82" s="27">
        <v>140</v>
      </c>
      <c r="O82" s="40"/>
    </row>
    <row r="83" spans="1:27" x14ac:dyDescent="0.25">
      <c r="A83" s="28"/>
      <c r="B83" s="41" t="s">
        <v>14</v>
      </c>
      <c r="C83" s="26" t="s">
        <v>91</v>
      </c>
      <c r="D83" s="30">
        <v>8</v>
      </c>
      <c r="E83" s="31">
        <f t="shared" si="19"/>
        <v>9</v>
      </c>
      <c r="F83" s="32">
        <f t="shared" si="15"/>
        <v>385</v>
      </c>
      <c r="G83" s="33">
        <v>2</v>
      </c>
      <c r="H83" s="33">
        <v>50</v>
      </c>
      <c r="I83" s="33">
        <v>2</v>
      </c>
      <c r="J83" s="33">
        <v>80</v>
      </c>
      <c r="K83" s="27">
        <v>3</v>
      </c>
      <c r="L83" s="27">
        <v>120</v>
      </c>
      <c r="M83" s="27">
        <v>2</v>
      </c>
      <c r="N83" s="27">
        <v>135</v>
      </c>
      <c r="O83" s="42"/>
    </row>
    <row r="84" spans="1:27" x14ac:dyDescent="0.25">
      <c r="A84" s="13"/>
      <c r="B84" s="41" t="s">
        <v>23</v>
      </c>
      <c r="C84" s="26" t="s">
        <v>92</v>
      </c>
      <c r="D84" s="30">
        <v>8</v>
      </c>
      <c r="E84" s="31">
        <f t="shared" si="19"/>
        <v>8</v>
      </c>
      <c r="F84" s="32">
        <f t="shared" si="15"/>
        <v>185</v>
      </c>
      <c r="G84" s="33">
        <v>2</v>
      </c>
      <c r="H84" s="33">
        <v>35</v>
      </c>
      <c r="I84" s="33">
        <v>2</v>
      </c>
      <c r="J84" s="33">
        <v>40</v>
      </c>
      <c r="K84" s="27">
        <v>2</v>
      </c>
      <c r="L84" s="27">
        <v>60</v>
      </c>
      <c r="M84" s="27">
        <v>2</v>
      </c>
      <c r="N84" s="27">
        <v>50</v>
      </c>
      <c r="O84" s="42"/>
    </row>
    <row r="85" spans="1:27" x14ac:dyDescent="0.25">
      <c r="A85" s="13"/>
      <c r="B85" s="41" t="s">
        <v>23</v>
      </c>
      <c r="C85" s="26" t="s">
        <v>94</v>
      </c>
      <c r="D85" s="30">
        <v>7</v>
      </c>
      <c r="E85" s="31">
        <f t="shared" si="19"/>
        <v>7</v>
      </c>
      <c r="F85" s="32">
        <f t="shared" si="15"/>
        <v>170</v>
      </c>
      <c r="G85" s="33">
        <v>2</v>
      </c>
      <c r="H85" s="33">
        <v>35</v>
      </c>
      <c r="I85" s="33">
        <v>1</v>
      </c>
      <c r="J85" s="33">
        <v>25</v>
      </c>
      <c r="K85" s="27">
        <v>2</v>
      </c>
      <c r="L85" s="27">
        <v>60</v>
      </c>
      <c r="M85" s="27">
        <v>2</v>
      </c>
      <c r="N85" s="27">
        <v>50</v>
      </c>
      <c r="O85" s="42"/>
    </row>
    <row r="86" spans="1:27" x14ac:dyDescent="0.25">
      <c r="A86" s="13"/>
      <c r="B86" s="41" t="s">
        <v>23</v>
      </c>
      <c r="C86" s="26" t="s">
        <v>93</v>
      </c>
      <c r="D86" s="30">
        <v>5</v>
      </c>
      <c r="E86" s="31">
        <f t="shared" si="19"/>
        <v>5</v>
      </c>
      <c r="F86" s="32">
        <f t="shared" si="15"/>
        <v>95</v>
      </c>
      <c r="G86" s="33">
        <v>1</v>
      </c>
      <c r="H86" s="33">
        <v>20</v>
      </c>
      <c r="I86" s="33">
        <v>2</v>
      </c>
      <c r="J86" s="33">
        <v>25</v>
      </c>
      <c r="K86" s="27">
        <v>1</v>
      </c>
      <c r="L86" s="27">
        <v>25</v>
      </c>
      <c r="M86" s="27">
        <v>1</v>
      </c>
      <c r="N86" s="27">
        <v>25</v>
      </c>
      <c r="O86" s="42"/>
    </row>
    <row r="87" spans="1:27" x14ac:dyDescent="0.25">
      <c r="A87" s="28"/>
      <c r="B87" s="41" t="s">
        <v>23</v>
      </c>
      <c r="C87" s="26" t="s">
        <v>81</v>
      </c>
      <c r="D87" s="30">
        <v>8</v>
      </c>
      <c r="E87" s="31">
        <f t="shared" si="19"/>
        <v>8</v>
      </c>
      <c r="F87" s="32">
        <f t="shared" si="15"/>
        <v>175</v>
      </c>
      <c r="G87" s="33">
        <v>2</v>
      </c>
      <c r="H87" s="33">
        <v>35</v>
      </c>
      <c r="I87" s="33">
        <v>2</v>
      </c>
      <c r="J87" s="33">
        <v>40</v>
      </c>
      <c r="K87" s="27">
        <v>2</v>
      </c>
      <c r="L87" s="27">
        <v>50</v>
      </c>
      <c r="M87" s="27">
        <v>2</v>
      </c>
      <c r="N87" s="27">
        <v>50</v>
      </c>
      <c r="O87" s="28"/>
    </row>
    <row r="88" spans="1:27" x14ac:dyDescent="0.25">
      <c r="A88" s="13"/>
      <c r="B88" s="23"/>
      <c r="C88" s="47" t="s">
        <v>17</v>
      </c>
      <c r="D88" s="30">
        <v>54</v>
      </c>
      <c r="E88" s="31">
        <f t="shared" si="19"/>
        <v>54</v>
      </c>
      <c r="F88" s="32">
        <f t="shared" si="15"/>
        <v>779</v>
      </c>
      <c r="G88" s="33">
        <v>3</v>
      </c>
      <c r="H88" s="33">
        <v>50</v>
      </c>
      <c r="I88" s="33">
        <v>20</v>
      </c>
      <c r="J88" s="33">
        <v>300</v>
      </c>
      <c r="K88" s="27">
        <v>20</v>
      </c>
      <c r="L88" s="27">
        <v>350</v>
      </c>
      <c r="M88" s="27">
        <v>11</v>
      </c>
      <c r="N88" s="27">
        <v>79</v>
      </c>
      <c r="O88" s="48"/>
    </row>
    <row r="89" spans="1:27" x14ac:dyDescent="0.25">
      <c r="A89" s="19" t="s">
        <v>83</v>
      </c>
      <c r="B89" s="11">
        <v>730</v>
      </c>
      <c r="C89" s="10"/>
      <c r="D89" s="34">
        <f>SUM(D90:D96)</f>
        <v>95</v>
      </c>
      <c r="E89" s="29">
        <f>SUM(E90:E96)</f>
        <v>95</v>
      </c>
      <c r="F89" s="29">
        <f t="shared" si="15"/>
        <v>2070</v>
      </c>
      <c r="G89" s="29">
        <f t="shared" ref="G89:N89" si="20">SUM(G90:G96)</f>
        <v>12</v>
      </c>
      <c r="H89" s="34">
        <f t="shared" si="20"/>
        <v>225</v>
      </c>
      <c r="I89" s="34">
        <f t="shared" si="20"/>
        <v>26</v>
      </c>
      <c r="J89" s="34">
        <f t="shared" si="20"/>
        <v>475</v>
      </c>
      <c r="K89" s="34">
        <f t="shared" si="20"/>
        <v>27</v>
      </c>
      <c r="L89" s="34">
        <f t="shared" si="20"/>
        <v>640</v>
      </c>
      <c r="M89" s="34">
        <f t="shared" si="20"/>
        <v>30</v>
      </c>
      <c r="N89" s="54">
        <f t="shared" si="20"/>
        <v>730</v>
      </c>
      <c r="O89" s="25">
        <v>1</v>
      </c>
    </row>
    <row r="90" spans="1:27" x14ac:dyDescent="0.25">
      <c r="A90" s="28"/>
      <c r="B90" s="41" t="s">
        <v>14</v>
      </c>
      <c r="C90" s="26" t="s">
        <v>82</v>
      </c>
      <c r="D90" s="30">
        <v>4</v>
      </c>
      <c r="E90" s="31">
        <v>4</v>
      </c>
      <c r="F90" s="32">
        <f t="shared" si="15"/>
        <v>225</v>
      </c>
      <c r="G90" s="33">
        <v>0</v>
      </c>
      <c r="H90" s="33">
        <v>0</v>
      </c>
      <c r="I90" s="33">
        <v>1</v>
      </c>
      <c r="J90" s="33">
        <v>50</v>
      </c>
      <c r="K90" s="27">
        <v>1</v>
      </c>
      <c r="L90" s="27">
        <v>85</v>
      </c>
      <c r="M90" s="27">
        <v>2</v>
      </c>
      <c r="N90" s="27">
        <v>90</v>
      </c>
      <c r="O90" s="42"/>
    </row>
    <row r="91" spans="1:27" x14ac:dyDescent="0.25">
      <c r="A91" s="13"/>
      <c r="B91" s="41" t="s">
        <v>23</v>
      </c>
      <c r="C91" s="26" t="s">
        <v>84</v>
      </c>
      <c r="D91" s="30">
        <v>11</v>
      </c>
      <c r="E91" s="31">
        <f t="shared" ref="E91:E96" si="21">SUM(G91+I91+K91+M91)</f>
        <v>11</v>
      </c>
      <c r="F91" s="32">
        <f t="shared" si="15"/>
        <v>325</v>
      </c>
      <c r="G91" s="33">
        <v>2</v>
      </c>
      <c r="H91" s="33">
        <v>40</v>
      </c>
      <c r="I91" s="33">
        <v>3</v>
      </c>
      <c r="J91" s="33">
        <v>75</v>
      </c>
      <c r="K91" s="27">
        <v>3</v>
      </c>
      <c r="L91" s="27">
        <v>90</v>
      </c>
      <c r="M91" s="27">
        <v>3</v>
      </c>
      <c r="N91" s="27">
        <v>120</v>
      </c>
      <c r="O91" s="42"/>
    </row>
    <row r="92" spans="1:27" x14ac:dyDescent="0.25">
      <c r="A92" s="13"/>
      <c r="B92" s="41" t="s">
        <v>23</v>
      </c>
      <c r="C92" s="26" t="s">
        <v>85</v>
      </c>
      <c r="D92" s="30">
        <v>7</v>
      </c>
      <c r="E92" s="31">
        <f t="shared" si="21"/>
        <v>7</v>
      </c>
      <c r="F92" s="32">
        <f t="shared" si="15"/>
        <v>220</v>
      </c>
      <c r="G92" s="33">
        <v>1</v>
      </c>
      <c r="H92" s="33">
        <v>20</v>
      </c>
      <c r="I92" s="33">
        <v>2</v>
      </c>
      <c r="J92" s="33">
        <v>50</v>
      </c>
      <c r="K92" s="27">
        <v>2</v>
      </c>
      <c r="L92" s="27">
        <v>70</v>
      </c>
      <c r="M92" s="27">
        <v>2</v>
      </c>
      <c r="N92" s="27">
        <v>80</v>
      </c>
      <c r="O92" s="42"/>
    </row>
    <row r="93" spans="1:27" x14ac:dyDescent="0.25">
      <c r="A93" s="13"/>
      <c r="B93" s="41" t="s">
        <v>23</v>
      </c>
      <c r="C93" s="26" t="s">
        <v>86</v>
      </c>
      <c r="D93" s="30">
        <v>12</v>
      </c>
      <c r="E93" s="31">
        <f t="shared" si="21"/>
        <v>12</v>
      </c>
      <c r="F93" s="32">
        <f>SUM(H93+J93+L94+N93)</f>
        <v>270</v>
      </c>
      <c r="G93" s="33">
        <v>3</v>
      </c>
      <c r="H93" s="33">
        <v>50</v>
      </c>
      <c r="I93" s="33">
        <v>3</v>
      </c>
      <c r="J93" s="33">
        <v>75</v>
      </c>
      <c r="K93" s="27">
        <v>3</v>
      </c>
      <c r="L93" s="27">
        <v>90</v>
      </c>
      <c r="M93" s="27">
        <v>3</v>
      </c>
      <c r="N93" s="27">
        <v>120</v>
      </c>
      <c r="O93" s="42"/>
      <c r="P93" s="1"/>
      <c r="Q93" s="1"/>
      <c r="R93" s="1"/>
      <c r="S93" s="1"/>
      <c r="T93" s="1"/>
    </row>
    <row r="94" spans="1:27" x14ac:dyDescent="0.25">
      <c r="A94" s="28"/>
      <c r="B94" s="41" t="s">
        <v>23</v>
      </c>
      <c r="C94" s="26" t="s">
        <v>99</v>
      </c>
      <c r="D94" s="30">
        <v>4</v>
      </c>
      <c r="E94" s="31">
        <f t="shared" si="21"/>
        <v>4</v>
      </c>
      <c r="F94" s="32">
        <f>SUM(H94+J94+L95+N94)</f>
        <v>110</v>
      </c>
      <c r="G94" s="33">
        <v>1</v>
      </c>
      <c r="H94" s="33">
        <v>20</v>
      </c>
      <c r="I94" s="33">
        <v>1</v>
      </c>
      <c r="J94" s="33">
        <v>25</v>
      </c>
      <c r="K94" s="27">
        <v>1</v>
      </c>
      <c r="L94" s="27">
        <v>25</v>
      </c>
      <c r="M94" s="27">
        <v>1</v>
      </c>
      <c r="N94" s="27">
        <v>35</v>
      </c>
      <c r="O94" s="55"/>
      <c r="P94" s="1"/>
      <c r="Q94" s="1"/>
      <c r="R94" s="1"/>
      <c r="S94" s="1"/>
      <c r="T94" s="1"/>
      <c r="U94" s="1"/>
      <c r="V94" s="1"/>
      <c r="W94" s="1"/>
      <c r="X94" s="1"/>
      <c r="Y94" s="1"/>
      <c r="Z94" s="1"/>
      <c r="AA94" s="1"/>
    </row>
    <row r="95" spans="1:27" x14ac:dyDescent="0.25">
      <c r="A95" s="13"/>
      <c r="B95" s="41" t="s">
        <v>23</v>
      </c>
      <c r="C95" s="26" t="s">
        <v>87</v>
      </c>
      <c r="D95" s="30">
        <v>3</v>
      </c>
      <c r="E95" s="31">
        <f t="shared" si="21"/>
        <v>3</v>
      </c>
      <c r="F95" s="32">
        <f t="shared" si="15"/>
        <v>80</v>
      </c>
      <c r="G95" s="33">
        <v>1</v>
      </c>
      <c r="H95" s="33">
        <v>15</v>
      </c>
      <c r="I95" s="33">
        <v>0</v>
      </c>
      <c r="J95" s="33">
        <v>0</v>
      </c>
      <c r="K95" s="27">
        <v>1</v>
      </c>
      <c r="L95" s="27">
        <v>30</v>
      </c>
      <c r="M95" s="27">
        <v>1</v>
      </c>
      <c r="N95" s="27">
        <v>35</v>
      </c>
      <c r="O95" s="55"/>
    </row>
    <row r="96" spans="1:27" x14ac:dyDescent="0.25">
      <c r="A96" s="28"/>
      <c r="B96" s="41"/>
      <c r="C96" s="47" t="s">
        <v>17</v>
      </c>
      <c r="D96" s="30">
        <v>54</v>
      </c>
      <c r="E96" s="31">
        <f t="shared" si="21"/>
        <v>54</v>
      </c>
      <c r="F96" s="32">
        <f t="shared" si="15"/>
        <v>780</v>
      </c>
      <c r="G96" s="33">
        <v>4</v>
      </c>
      <c r="H96" s="33">
        <v>80</v>
      </c>
      <c r="I96" s="33">
        <v>16</v>
      </c>
      <c r="J96" s="33">
        <v>200</v>
      </c>
      <c r="K96" s="27">
        <v>16</v>
      </c>
      <c r="L96" s="27">
        <v>250</v>
      </c>
      <c r="M96" s="27">
        <v>18</v>
      </c>
      <c r="N96" s="27">
        <v>250</v>
      </c>
      <c r="O96" s="56"/>
    </row>
    <row r="97" spans="1:15" x14ac:dyDescent="0.25">
      <c r="A97" s="19" t="s">
        <v>98</v>
      </c>
      <c r="B97" s="11">
        <f>SUM(B5:B96)</f>
        <v>7436</v>
      </c>
      <c r="C97" s="57"/>
      <c r="D97" s="58">
        <f>SUM(D5+ D10+D20+D35+D42+D48+D53+D63+D73+D81+D89)</f>
        <v>1330</v>
      </c>
      <c r="E97" s="58">
        <f>SUM(E5+ E10+E20+E35+E42+E48+E53+E63+E73+E81+E89)</f>
        <v>1321</v>
      </c>
      <c r="F97" s="58">
        <f t="shared" ref="F97:N97" si="22">SUM(F5+F10+F20+F35+F42+F48+F53+F63+F73+F81+F89)</f>
        <v>29496</v>
      </c>
      <c r="G97" s="58">
        <f t="shared" si="22"/>
        <v>174</v>
      </c>
      <c r="H97" s="58">
        <f t="shared" si="22"/>
        <v>3135</v>
      </c>
      <c r="I97" s="58">
        <f t="shared" si="22"/>
        <v>425</v>
      </c>
      <c r="J97" s="58">
        <f t="shared" si="22"/>
        <v>8700</v>
      </c>
      <c r="K97" s="58">
        <f t="shared" si="22"/>
        <v>396</v>
      </c>
      <c r="L97" s="58">
        <f t="shared" si="22"/>
        <v>10225</v>
      </c>
      <c r="M97" s="58">
        <f t="shared" si="22"/>
        <v>326</v>
      </c>
      <c r="N97" s="58">
        <f t="shared" si="22"/>
        <v>7436</v>
      </c>
      <c r="O97" s="59"/>
    </row>
    <row r="98" spans="1:15" x14ac:dyDescent="0.25">
      <c r="B98" s="60"/>
      <c r="C98" s="60"/>
      <c r="D98" s="60"/>
      <c r="E98" s="60"/>
      <c r="F98" s="60"/>
      <c r="G98" s="60"/>
      <c r="H98" s="60"/>
      <c r="I98" s="60"/>
      <c r="J98" s="60"/>
      <c r="K98" s="60"/>
      <c r="L98" s="60"/>
      <c r="M98" s="60"/>
      <c r="N98" s="60"/>
      <c r="O98" s="61"/>
    </row>
    <row r="99" spans="1:15" x14ac:dyDescent="0.25">
      <c r="B99" s="60"/>
      <c r="C99" s="60"/>
      <c r="D99" s="60"/>
      <c r="E99" s="60"/>
      <c r="F99" s="60"/>
      <c r="G99" s="60"/>
      <c r="H99" s="60"/>
      <c r="I99" s="60"/>
      <c r="J99" s="60"/>
      <c r="K99" s="60"/>
      <c r="L99" s="60"/>
      <c r="M99" s="60"/>
      <c r="N99" s="60"/>
      <c r="O99" s="61"/>
    </row>
  </sheetData>
  <mergeCells count="11">
    <mergeCell ref="A1:M1"/>
    <mergeCell ref="E3:E4"/>
    <mergeCell ref="F3:F4"/>
    <mergeCell ref="B3:B4"/>
    <mergeCell ref="A3:A4"/>
    <mergeCell ref="G3:H3"/>
    <mergeCell ref="I3:J3"/>
    <mergeCell ref="K3:L3"/>
    <mergeCell ref="M3:N3"/>
    <mergeCell ref="C3:C4"/>
    <mergeCell ref="D3:D4"/>
  </mergeCells>
  <pageMargins left="0" right="0" top="0" bottom="0"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sqref="A1:XFD1048576"/>
    </sheetView>
  </sheetViews>
  <sheetFormatPr defaultRowHeight="15.75" x14ac:dyDescent="0.25"/>
  <cols>
    <col min="1" max="1" width="19.7109375" style="66" customWidth="1"/>
    <col min="2" max="2" width="12.28515625" style="66" customWidth="1"/>
    <col min="3" max="3" width="43.42578125" style="66" customWidth="1"/>
    <col min="4" max="4" width="9.7109375" style="66" customWidth="1"/>
    <col min="5" max="5" width="7" style="66" customWidth="1"/>
    <col min="6" max="6" width="6.42578125" style="66" customWidth="1"/>
    <col min="7" max="7" width="6" style="66" customWidth="1"/>
    <col min="8" max="8" width="6.42578125" style="66" customWidth="1"/>
    <col min="9" max="9" width="8.42578125" style="66" customWidth="1"/>
    <col min="10" max="10" width="5.140625" style="66" customWidth="1"/>
    <col min="11" max="11" width="6.85546875" style="66" customWidth="1"/>
    <col min="12" max="12" width="7.28515625" style="66" customWidth="1"/>
    <col min="13" max="256" width="9.140625" style="66"/>
    <col min="257" max="257" width="20.7109375" style="66" customWidth="1"/>
    <col min="258" max="258" width="11.5703125" style="66" customWidth="1"/>
    <col min="259" max="259" width="42.5703125" style="66" customWidth="1"/>
    <col min="260" max="260" width="7.7109375" style="66" customWidth="1"/>
    <col min="261" max="261" width="7" style="66" customWidth="1"/>
    <col min="262" max="262" width="7.28515625" style="66" customWidth="1"/>
    <col min="263" max="263" width="6" style="66" customWidth="1"/>
    <col min="264" max="264" width="6.85546875" style="66" customWidth="1"/>
    <col min="265" max="265" width="8.85546875" style="66" customWidth="1"/>
    <col min="266" max="266" width="5.140625" style="66" customWidth="1"/>
    <col min="267" max="267" width="7.7109375" style="66" customWidth="1"/>
    <col min="268" max="268" width="7.28515625" style="66" customWidth="1"/>
    <col min="269" max="512" width="9.140625" style="66"/>
    <col min="513" max="513" width="20.7109375" style="66" customWidth="1"/>
    <col min="514" max="514" width="11.5703125" style="66" customWidth="1"/>
    <col min="515" max="515" width="42.5703125" style="66" customWidth="1"/>
    <col min="516" max="516" width="7.7109375" style="66" customWidth="1"/>
    <col min="517" max="517" width="7" style="66" customWidth="1"/>
    <col min="518" max="518" width="7.28515625" style="66" customWidth="1"/>
    <col min="519" max="519" width="6" style="66" customWidth="1"/>
    <col min="520" max="520" width="6.85546875" style="66" customWidth="1"/>
    <col min="521" max="521" width="8.85546875" style="66" customWidth="1"/>
    <col min="522" max="522" width="5.140625" style="66" customWidth="1"/>
    <col min="523" max="523" width="7.7109375" style="66" customWidth="1"/>
    <col min="524" max="524" width="7.28515625" style="66" customWidth="1"/>
    <col min="525" max="768" width="9.140625" style="66"/>
    <col min="769" max="769" width="20.7109375" style="66" customWidth="1"/>
    <col min="770" max="770" width="11.5703125" style="66" customWidth="1"/>
    <col min="771" max="771" width="42.5703125" style="66" customWidth="1"/>
    <col min="772" max="772" width="7.7109375" style="66" customWidth="1"/>
    <col min="773" max="773" width="7" style="66" customWidth="1"/>
    <col min="774" max="774" width="7.28515625" style="66" customWidth="1"/>
    <col min="775" max="775" width="6" style="66" customWidth="1"/>
    <col min="776" max="776" width="6.85546875" style="66" customWidth="1"/>
    <col min="777" max="777" width="8.85546875" style="66" customWidth="1"/>
    <col min="778" max="778" width="5.140625" style="66" customWidth="1"/>
    <col min="779" max="779" width="7.7109375" style="66" customWidth="1"/>
    <col min="780" max="780" width="7.28515625" style="66" customWidth="1"/>
    <col min="781" max="1024" width="9.140625" style="66"/>
    <col min="1025" max="1025" width="20.7109375" style="66" customWidth="1"/>
    <col min="1026" max="1026" width="11.5703125" style="66" customWidth="1"/>
    <col min="1027" max="1027" width="42.5703125" style="66" customWidth="1"/>
    <col min="1028" max="1028" width="7.7109375" style="66" customWidth="1"/>
    <col min="1029" max="1029" width="7" style="66" customWidth="1"/>
    <col min="1030" max="1030" width="7.28515625" style="66" customWidth="1"/>
    <col min="1031" max="1031" width="6" style="66" customWidth="1"/>
    <col min="1032" max="1032" width="6.85546875" style="66" customWidth="1"/>
    <col min="1033" max="1033" width="8.85546875" style="66" customWidth="1"/>
    <col min="1034" max="1034" width="5.140625" style="66" customWidth="1"/>
    <col min="1035" max="1035" width="7.7109375" style="66" customWidth="1"/>
    <col min="1036" max="1036" width="7.28515625" style="66" customWidth="1"/>
    <col min="1037" max="1280" width="9.140625" style="66"/>
    <col min="1281" max="1281" width="20.7109375" style="66" customWidth="1"/>
    <col min="1282" max="1282" width="11.5703125" style="66" customWidth="1"/>
    <col min="1283" max="1283" width="42.5703125" style="66" customWidth="1"/>
    <col min="1284" max="1284" width="7.7109375" style="66" customWidth="1"/>
    <col min="1285" max="1285" width="7" style="66" customWidth="1"/>
    <col min="1286" max="1286" width="7.28515625" style="66" customWidth="1"/>
    <col min="1287" max="1287" width="6" style="66" customWidth="1"/>
    <col min="1288" max="1288" width="6.85546875" style="66" customWidth="1"/>
    <col min="1289" max="1289" width="8.85546875" style="66" customWidth="1"/>
    <col min="1290" max="1290" width="5.140625" style="66" customWidth="1"/>
    <col min="1291" max="1291" width="7.7109375" style="66" customWidth="1"/>
    <col min="1292" max="1292" width="7.28515625" style="66" customWidth="1"/>
    <col min="1293" max="1536" width="9.140625" style="66"/>
    <col min="1537" max="1537" width="20.7109375" style="66" customWidth="1"/>
    <col min="1538" max="1538" width="11.5703125" style="66" customWidth="1"/>
    <col min="1539" max="1539" width="42.5703125" style="66" customWidth="1"/>
    <col min="1540" max="1540" width="7.7109375" style="66" customWidth="1"/>
    <col min="1541" max="1541" width="7" style="66" customWidth="1"/>
    <col min="1542" max="1542" width="7.28515625" style="66" customWidth="1"/>
    <col min="1543" max="1543" width="6" style="66" customWidth="1"/>
    <col min="1544" max="1544" width="6.85546875" style="66" customWidth="1"/>
    <col min="1545" max="1545" width="8.85546875" style="66" customWidth="1"/>
    <col min="1546" max="1546" width="5.140625" style="66" customWidth="1"/>
    <col min="1547" max="1547" width="7.7109375" style="66" customWidth="1"/>
    <col min="1548" max="1548" width="7.28515625" style="66" customWidth="1"/>
    <col min="1549" max="1792" width="9.140625" style="66"/>
    <col min="1793" max="1793" width="20.7109375" style="66" customWidth="1"/>
    <col min="1794" max="1794" width="11.5703125" style="66" customWidth="1"/>
    <col min="1795" max="1795" width="42.5703125" style="66" customWidth="1"/>
    <col min="1796" max="1796" width="7.7109375" style="66" customWidth="1"/>
    <col min="1797" max="1797" width="7" style="66" customWidth="1"/>
    <col min="1798" max="1798" width="7.28515625" style="66" customWidth="1"/>
    <col min="1799" max="1799" width="6" style="66" customWidth="1"/>
    <col min="1800" max="1800" width="6.85546875" style="66" customWidth="1"/>
    <col min="1801" max="1801" width="8.85546875" style="66" customWidth="1"/>
    <col min="1802" max="1802" width="5.140625" style="66" customWidth="1"/>
    <col min="1803" max="1803" width="7.7109375" style="66" customWidth="1"/>
    <col min="1804" max="1804" width="7.28515625" style="66" customWidth="1"/>
    <col min="1805" max="2048" width="9.140625" style="66"/>
    <col min="2049" max="2049" width="20.7109375" style="66" customWidth="1"/>
    <col min="2050" max="2050" width="11.5703125" style="66" customWidth="1"/>
    <col min="2051" max="2051" width="42.5703125" style="66" customWidth="1"/>
    <col min="2052" max="2052" width="7.7109375" style="66" customWidth="1"/>
    <col min="2053" max="2053" width="7" style="66" customWidth="1"/>
    <col min="2054" max="2054" width="7.28515625" style="66" customWidth="1"/>
    <col min="2055" max="2055" width="6" style="66" customWidth="1"/>
    <col min="2056" max="2056" width="6.85546875" style="66" customWidth="1"/>
    <col min="2057" max="2057" width="8.85546875" style="66" customWidth="1"/>
    <col min="2058" max="2058" width="5.140625" style="66" customWidth="1"/>
    <col min="2059" max="2059" width="7.7109375" style="66" customWidth="1"/>
    <col min="2060" max="2060" width="7.28515625" style="66" customWidth="1"/>
    <col min="2061" max="2304" width="9.140625" style="66"/>
    <col min="2305" max="2305" width="20.7109375" style="66" customWidth="1"/>
    <col min="2306" max="2306" width="11.5703125" style="66" customWidth="1"/>
    <col min="2307" max="2307" width="42.5703125" style="66" customWidth="1"/>
    <col min="2308" max="2308" width="7.7109375" style="66" customWidth="1"/>
    <col min="2309" max="2309" width="7" style="66" customWidth="1"/>
    <col min="2310" max="2310" width="7.28515625" style="66" customWidth="1"/>
    <col min="2311" max="2311" width="6" style="66" customWidth="1"/>
    <col min="2312" max="2312" width="6.85546875" style="66" customWidth="1"/>
    <col min="2313" max="2313" width="8.85546875" style="66" customWidth="1"/>
    <col min="2314" max="2314" width="5.140625" style="66" customWidth="1"/>
    <col min="2315" max="2315" width="7.7109375" style="66" customWidth="1"/>
    <col min="2316" max="2316" width="7.28515625" style="66" customWidth="1"/>
    <col min="2317" max="2560" width="9.140625" style="66"/>
    <col min="2561" max="2561" width="20.7109375" style="66" customWidth="1"/>
    <col min="2562" max="2562" width="11.5703125" style="66" customWidth="1"/>
    <col min="2563" max="2563" width="42.5703125" style="66" customWidth="1"/>
    <col min="2564" max="2564" width="7.7109375" style="66" customWidth="1"/>
    <col min="2565" max="2565" width="7" style="66" customWidth="1"/>
    <col min="2566" max="2566" width="7.28515625" style="66" customWidth="1"/>
    <col min="2567" max="2567" width="6" style="66" customWidth="1"/>
    <col min="2568" max="2568" width="6.85546875" style="66" customWidth="1"/>
    <col min="2569" max="2569" width="8.85546875" style="66" customWidth="1"/>
    <col min="2570" max="2570" width="5.140625" style="66" customWidth="1"/>
    <col min="2571" max="2571" width="7.7109375" style="66" customWidth="1"/>
    <col min="2572" max="2572" width="7.28515625" style="66" customWidth="1"/>
    <col min="2573" max="2816" width="9.140625" style="66"/>
    <col min="2817" max="2817" width="20.7109375" style="66" customWidth="1"/>
    <col min="2818" max="2818" width="11.5703125" style="66" customWidth="1"/>
    <col min="2819" max="2819" width="42.5703125" style="66" customWidth="1"/>
    <col min="2820" max="2820" width="7.7109375" style="66" customWidth="1"/>
    <col min="2821" max="2821" width="7" style="66" customWidth="1"/>
    <col min="2822" max="2822" width="7.28515625" style="66" customWidth="1"/>
    <col min="2823" max="2823" width="6" style="66" customWidth="1"/>
    <col min="2824" max="2824" width="6.85546875" style="66" customWidth="1"/>
    <col min="2825" max="2825" width="8.85546875" style="66" customWidth="1"/>
    <col min="2826" max="2826" width="5.140625" style="66" customWidth="1"/>
    <col min="2827" max="2827" width="7.7109375" style="66" customWidth="1"/>
    <col min="2828" max="2828" width="7.28515625" style="66" customWidth="1"/>
    <col min="2829" max="3072" width="9.140625" style="66"/>
    <col min="3073" max="3073" width="20.7109375" style="66" customWidth="1"/>
    <col min="3074" max="3074" width="11.5703125" style="66" customWidth="1"/>
    <col min="3075" max="3075" width="42.5703125" style="66" customWidth="1"/>
    <col min="3076" max="3076" width="7.7109375" style="66" customWidth="1"/>
    <col min="3077" max="3077" width="7" style="66" customWidth="1"/>
    <col min="3078" max="3078" width="7.28515625" style="66" customWidth="1"/>
    <col min="3079" max="3079" width="6" style="66" customWidth="1"/>
    <col min="3080" max="3080" width="6.85546875" style="66" customWidth="1"/>
    <col min="3081" max="3081" width="8.85546875" style="66" customWidth="1"/>
    <col min="3082" max="3082" width="5.140625" style="66" customWidth="1"/>
    <col min="3083" max="3083" width="7.7109375" style="66" customWidth="1"/>
    <col min="3084" max="3084" width="7.28515625" style="66" customWidth="1"/>
    <col min="3085" max="3328" width="9.140625" style="66"/>
    <col min="3329" max="3329" width="20.7109375" style="66" customWidth="1"/>
    <col min="3330" max="3330" width="11.5703125" style="66" customWidth="1"/>
    <col min="3331" max="3331" width="42.5703125" style="66" customWidth="1"/>
    <col min="3332" max="3332" width="7.7109375" style="66" customWidth="1"/>
    <col min="3333" max="3333" width="7" style="66" customWidth="1"/>
    <col min="3334" max="3334" width="7.28515625" style="66" customWidth="1"/>
    <col min="3335" max="3335" width="6" style="66" customWidth="1"/>
    <col min="3336" max="3336" width="6.85546875" style="66" customWidth="1"/>
    <col min="3337" max="3337" width="8.85546875" style="66" customWidth="1"/>
    <col min="3338" max="3338" width="5.140625" style="66" customWidth="1"/>
    <col min="3339" max="3339" width="7.7109375" style="66" customWidth="1"/>
    <col min="3340" max="3340" width="7.28515625" style="66" customWidth="1"/>
    <col min="3341" max="3584" width="9.140625" style="66"/>
    <col min="3585" max="3585" width="20.7109375" style="66" customWidth="1"/>
    <col min="3586" max="3586" width="11.5703125" style="66" customWidth="1"/>
    <col min="3587" max="3587" width="42.5703125" style="66" customWidth="1"/>
    <col min="3588" max="3588" width="7.7109375" style="66" customWidth="1"/>
    <col min="3589" max="3589" width="7" style="66" customWidth="1"/>
    <col min="3590" max="3590" width="7.28515625" style="66" customWidth="1"/>
    <col min="3591" max="3591" width="6" style="66" customWidth="1"/>
    <col min="3592" max="3592" width="6.85546875" style="66" customWidth="1"/>
    <col min="3593" max="3593" width="8.85546875" style="66" customWidth="1"/>
    <col min="3594" max="3594" width="5.140625" style="66" customWidth="1"/>
    <col min="3595" max="3595" width="7.7109375" style="66" customWidth="1"/>
    <col min="3596" max="3596" width="7.28515625" style="66" customWidth="1"/>
    <col min="3597" max="3840" width="9.140625" style="66"/>
    <col min="3841" max="3841" width="20.7109375" style="66" customWidth="1"/>
    <col min="3842" max="3842" width="11.5703125" style="66" customWidth="1"/>
    <col min="3843" max="3843" width="42.5703125" style="66" customWidth="1"/>
    <col min="3844" max="3844" width="7.7109375" style="66" customWidth="1"/>
    <col min="3845" max="3845" width="7" style="66" customWidth="1"/>
    <col min="3846" max="3846" width="7.28515625" style="66" customWidth="1"/>
    <col min="3847" max="3847" width="6" style="66" customWidth="1"/>
    <col min="3848" max="3848" width="6.85546875" style="66" customWidth="1"/>
    <col min="3849" max="3849" width="8.85546875" style="66" customWidth="1"/>
    <col min="3850" max="3850" width="5.140625" style="66" customWidth="1"/>
    <col min="3851" max="3851" width="7.7109375" style="66" customWidth="1"/>
    <col min="3852" max="3852" width="7.28515625" style="66" customWidth="1"/>
    <col min="3853" max="4096" width="9.140625" style="66"/>
    <col min="4097" max="4097" width="20.7109375" style="66" customWidth="1"/>
    <col min="4098" max="4098" width="11.5703125" style="66" customWidth="1"/>
    <col min="4099" max="4099" width="42.5703125" style="66" customWidth="1"/>
    <col min="4100" max="4100" width="7.7109375" style="66" customWidth="1"/>
    <col min="4101" max="4101" width="7" style="66" customWidth="1"/>
    <col min="4102" max="4102" width="7.28515625" style="66" customWidth="1"/>
    <col min="4103" max="4103" width="6" style="66" customWidth="1"/>
    <col min="4104" max="4104" width="6.85546875" style="66" customWidth="1"/>
    <col min="4105" max="4105" width="8.85546875" style="66" customWidth="1"/>
    <col min="4106" max="4106" width="5.140625" style="66" customWidth="1"/>
    <col min="4107" max="4107" width="7.7109375" style="66" customWidth="1"/>
    <col min="4108" max="4108" width="7.28515625" style="66" customWidth="1"/>
    <col min="4109" max="4352" width="9.140625" style="66"/>
    <col min="4353" max="4353" width="20.7109375" style="66" customWidth="1"/>
    <col min="4354" max="4354" width="11.5703125" style="66" customWidth="1"/>
    <col min="4355" max="4355" width="42.5703125" style="66" customWidth="1"/>
    <col min="4356" max="4356" width="7.7109375" style="66" customWidth="1"/>
    <col min="4357" max="4357" width="7" style="66" customWidth="1"/>
    <col min="4358" max="4358" width="7.28515625" style="66" customWidth="1"/>
    <col min="4359" max="4359" width="6" style="66" customWidth="1"/>
    <col min="4360" max="4360" width="6.85546875" style="66" customWidth="1"/>
    <col min="4361" max="4361" width="8.85546875" style="66" customWidth="1"/>
    <col min="4362" max="4362" width="5.140625" style="66" customWidth="1"/>
    <col min="4363" max="4363" width="7.7109375" style="66" customWidth="1"/>
    <col min="4364" max="4364" width="7.28515625" style="66" customWidth="1"/>
    <col min="4365" max="4608" width="9.140625" style="66"/>
    <col min="4609" max="4609" width="20.7109375" style="66" customWidth="1"/>
    <col min="4610" max="4610" width="11.5703125" style="66" customWidth="1"/>
    <col min="4611" max="4611" width="42.5703125" style="66" customWidth="1"/>
    <col min="4612" max="4612" width="7.7109375" style="66" customWidth="1"/>
    <col min="4613" max="4613" width="7" style="66" customWidth="1"/>
    <col min="4614" max="4614" width="7.28515625" style="66" customWidth="1"/>
    <col min="4615" max="4615" width="6" style="66" customWidth="1"/>
    <col min="4616" max="4616" width="6.85546875" style="66" customWidth="1"/>
    <col min="4617" max="4617" width="8.85546875" style="66" customWidth="1"/>
    <col min="4618" max="4618" width="5.140625" style="66" customWidth="1"/>
    <col min="4619" max="4619" width="7.7109375" style="66" customWidth="1"/>
    <col min="4620" max="4620" width="7.28515625" style="66" customWidth="1"/>
    <col min="4621" max="4864" width="9.140625" style="66"/>
    <col min="4865" max="4865" width="20.7109375" style="66" customWidth="1"/>
    <col min="4866" max="4866" width="11.5703125" style="66" customWidth="1"/>
    <col min="4867" max="4867" width="42.5703125" style="66" customWidth="1"/>
    <col min="4868" max="4868" width="7.7109375" style="66" customWidth="1"/>
    <col min="4869" max="4869" width="7" style="66" customWidth="1"/>
    <col min="4870" max="4870" width="7.28515625" style="66" customWidth="1"/>
    <col min="4871" max="4871" width="6" style="66" customWidth="1"/>
    <col min="4872" max="4872" width="6.85546875" style="66" customWidth="1"/>
    <col min="4873" max="4873" width="8.85546875" style="66" customWidth="1"/>
    <col min="4874" max="4874" width="5.140625" style="66" customWidth="1"/>
    <col min="4875" max="4875" width="7.7109375" style="66" customWidth="1"/>
    <col min="4876" max="4876" width="7.28515625" style="66" customWidth="1"/>
    <col min="4877" max="5120" width="9.140625" style="66"/>
    <col min="5121" max="5121" width="20.7109375" style="66" customWidth="1"/>
    <col min="5122" max="5122" width="11.5703125" style="66" customWidth="1"/>
    <col min="5123" max="5123" width="42.5703125" style="66" customWidth="1"/>
    <col min="5124" max="5124" width="7.7109375" style="66" customWidth="1"/>
    <col min="5125" max="5125" width="7" style="66" customWidth="1"/>
    <col min="5126" max="5126" width="7.28515625" style="66" customWidth="1"/>
    <col min="5127" max="5127" width="6" style="66" customWidth="1"/>
    <col min="5128" max="5128" width="6.85546875" style="66" customWidth="1"/>
    <col min="5129" max="5129" width="8.85546875" style="66" customWidth="1"/>
    <col min="5130" max="5130" width="5.140625" style="66" customWidth="1"/>
    <col min="5131" max="5131" width="7.7109375" style="66" customWidth="1"/>
    <col min="5132" max="5132" width="7.28515625" style="66" customWidth="1"/>
    <col min="5133" max="5376" width="9.140625" style="66"/>
    <col min="5377" max="5377" width="20.7109375" style="66" customWidth="1"/>
    <col min="5378" max="5378" width="11.5703125" style="66" customWidth="1"/>
    <col min="5379" max="5379" width="42.5703125" style="66" customWidth="1"/>
    <col min="5380" max="5380" width="7.7109375" style="66" customWidth="1"/>
    <col min="5381" max="5381" width="7" style="66" customWidth="1"/>
    <col min="5382" max="5382" width="7.28515625" style="66" customWidth="1"/>
    <col min="5383" max="5383" width="6" style="66" customWidth="1"/>
    <col min="5384" max="5384" width="6.85546875" style="66" customWidth="1"/>
    <col min="5385" max="5385" width="8.85546875" style="66" customWidth="1"/>
    <col min="5386" max="5386" width="5.140625" style="66" customWidth="1"/>
    <col min="5387" max="5387" width="7.7109375" style="66" customWidth="1"/>
    <col min="5388" max="5388" width="7.28515625" style="66" customWidth="1"/>
    <col min="5389" max="5632" width="9.140625" style="66"/>
    <col min="5633" max="5633" width="20.7109375" style="66" customWidth="1"/>
    <col min="5634" max="5634" width="11.5703125" style="66" customWidth="1"/>
    <col min="5635" max="5635" width="42.5703125" style="66" customWidth="1"/>
    <col min="5636" max="5636" width="7.7109375" style="66" customWidth="1"/>
    <col min="5637" max="5637" width="7" style="66" customWidth="1"/>
    <col min="5638" max="5638" width="7.28515625" style="66" customWidth="1"/>
    <col min="5639" max="5639" width="6" style="66" customWidth="1"/>
    <col min="5640" max="5640" width="6.85546875" style="66" customWidth="1"/>
    <col min="5641" max="5641" width="8.85546875" style="66" customWidth="1"/>
    <col min="5642" max="5642" width="5.140625" style="66" customWidth="1"/>
    <col min="5643" max="5643" width="7.7109375" style="66" customWidth="1"/>
    <col min="5644" max="5644" width="7.28515625" style="66" customWidth="1"/>
    <col min="5645" max="5888" width="9.140625" style="66"/>
    <col min="5889" max="5889" width="20.7109375" style="66" customWidth="1"/>
    <col min="5890" max="5890" width="11.5703125" style="66" customWidth="1"/>
    <col min="5891" max="5891" width="42.5703125" style="66" customWidth="1"/>
    <col min="5892" max="5892" width="7.7109375" style="66" customWidth="1"/>
    <col min="5893" max="5893" width="7" style="66" customWidth="1"/>
    <col min="5894" max="5894" width="7.28515625" style="66" customWidth="1"/>
    <col min="5895" max="5895" width="6" style="66" customWidth="1"/>
    <col min="5896" max="5896" width="6.85546875" style="66" customWidth="1"/>
    <col min="5897" max="5897" width="8.85546875" style="66" customWidth="1"/>
    <col min="5898" max="5898" width="5.140625" style="66" customWidth="1"/>
    <col min="5899" max="5899" width="7.7109375" style="66" customWidth="1"/>
    <col min="5900" max="5900" width="7.28515625" style="66" customWidth="1"/>
    <col min="5901" max="6144" width="9.140625" style="66"/>
    <col min="6145" max="6145" width="20.7109375" style="66" customWidth="1"/>
    <col min="6146" max="6146" width="11.5703125" style="66" customWidth="1"/>
    <col min="6147" max="6147" width="42.5703125" style="66" customWidth="1"/>
    <col min="6148" max="6148" width="7.7109375" style="66" customWidth="1"/>
    <col min="6149" max="6149" width="7" style="66" customWidth="1"/>
    <col min="6150" max="6150" width="7.28515625" style="66" customWidth="1"/>
    <col min="6151" max="6151" width="6" style="66" customWidth="1"/>
    <col min="6152" max="6152" width="6.85546875" style="66" customWidth="1"/>
    <col min="6153" max="6153" width="8.85546875" style="66" customWidth="1"/>
    <col min="6154" max="6154" width="5.140625" style="66" customWidth="1"/>
    <col min="6155" max="6155" width="7.7109375" style="66" customWidth="1"/>
    <col min="6156" max="6156" width="7.28515625" style="66" customWidth="1"/>
    <col min="6157" max="6400" width="9.140625" style="66"/>
    <col min="6401" max="6401" width="20.7109375" style="66" customWidth="1"/>
    <col min="6402" max="6402" width="11.5703125" style="66" customWidth="1"/>
    <col min="6403" max="6403" width="42.5703125" style="66" customWidth="1"/>
    <col min="6404" max="6404" width="7.7109375" style="66" customWidth="1"/>
    <col min="6405" max="6405" width="7" style="66" customWidth="1"/>
    <col min="6406" max="6406" width="7.28515625" style="66" customWidth="1"/>
    <col min="6407" max="6407" width="6" style="66" customWidth="1"/>
    <col min="6408" max="6408" width="6.85546875" style="66" customWidth="1"/>
    <col min="6409" max="6409" width="8.85546875" style="66" customWidth="1"/>
    <col min="6410" max="6410" width="5.140625" style="66" customWidth="1"/>
    <col min="6411" max="6411" width="7.7109375" style="66" customWidth="1"/>
    <col min="6412" max="6412" width="7.28515625" style="66" customWidth="1"/>
    <col min="6413" max="6656" width="9.140625" style="66"/>
    <col min="6657" max="6657" width="20.7109375" style="66" customWidth="1"/>
    <col min="6658" max="6658" width="11.5703125" style="66" customWidth="1"/>
    <col min="6659" max="6659" width="42.5703125" style="66" customWidth="1"/>
    <col min="6660" max="6660" width="7.7109375" style="66" customWidth="1"/>
    <col min="6661" max="6661" width="7" style="66" customWidth="1"/>
    <col min="6662" max="6662" width="7.28515625" style="66" customWidth="1"/>
    <col min="6663" max="6663" width="6" style="66" customWidth="1"/>
    <col min="6664" max="6664" width="6.85546875" style="66" customWidth="1"/>
    <col min="6665" max="6665" width="8.85546875" style="66" customWidth="1"/>
    <col min="6666" max="6666" width="5.140625" style="66" customWidth="1"/>
    <col min="6667" max="6667" width="7.7109375" style="66" customWidth="1"/>
    <col min="6668" max="6668" width="7.28515625" style="66" customWidth="1"/>
    <col min="6669" max="6912" width="9.140625" style="66"/>
    <col min="6913" max="6913" width="20.7109375" style="66" customWidth="1"/>
    <col min="6914" max="6914" width="11.5703125" style="66" customWidth="1"/>
    <col min="6915" max="6915" width="42.5703125" style="66" customWidth="1"/>
    <col min="6916" max="6916" width="7.7109375" style="66" customWidth="1"/>
    <col min="6917" max="6917" width="7" style="66" customWidth="1"/>
    <col min="6918" max="6918" width="7.28515625" style="66" customWidth="1"/>
    <col min="6919" max="6919" width="6" style="66" customWidth="1"/>
    <col min="6920" max="6920" width="6.85546875" style="66" customWidth="1"/>
    <col min="6921" max="6921" width="8.85546875" style="66" customWidth="1"/>
    <col min="6922" max="6922" width="5.140625" style="66" customWidth="1"/>
    <col min="6923" max="6923" width="7.7109375" style="66" customWidth="1"/>
    <col min="6924" max="6924" width="7.28515625" style="66" customWidth="1"/>
    <col min="6925" max="7168" width="9.140625" style="66"/>
    <col min="7169" max="7169" width="20.7109375" style="66" customWidth="1"/>
    <col min="7170" max="7170" width="11.5703125" style="66" customWidth="1"/>
    <col min="7171" max="7171" width="42.5703125" style="66" customWidth="1"/>
    <col min="7172" max="7172" width="7.7109375" style="66" customWidth="1"/>
    <col min="7173" max="7173" width="7" style="66" customWidth="1"/>
    <col min="7174" max="7174" width="7.28515625" style="66" customWidth="1"/>
    <col min="7175" max="7175" width="6" style="66" customWidth="1"/>
    <col min="7176" max="7176" width="6.85546875" style="66" customWidth="1"/>
    <col min="7177" max="7177" width="8.85546875" style="66" customWidth="1"/>
    <col min="7178" max="7178" width="5.140625" style="66" customWidth="1"/>
    <col min="7179" max="7179" width="7.7109375" style="66" customWidth="1"/>
    <col min="7180" max="7180" width="7.28515625" style="66" customWidth="1"/>
    <col min="7181" max="7424" width="9.140625" style="66"/>
    <col min="7425" max="7425" width="20.7109375" style="66" customWidth="1"/>
    <col min="7426" max="7426" width="11.5703125" style="66" customWidth="1"/>
    <col min="7427" max="7427" width="42.5703125" style="66" customWidth="1"/>
    <col min="7428" max="7428" width="7.7109375" style="66" customWidth="1"/>
    <col min="7429" max="7429" width="7" style="66" customWidth="1"/>
    <col min="7430" max="7430" width="7.28515625" style="66" customWidth="1"/>
    <col min="7431" max="7431" width="6" style="66" customWidth="1"/>
    <col min="7432" max="7432" width="6.85546875" style="66" customWidth="1"/>
    <col min="7433" max="7433" width="8.85546875" style="66" customWidth="1"/>
    <col min="7434" max="7434" width="5.140625" style="66" customWidth="1"/>
    <col min="7435" max="7435" width="7.7109375" style="66" customWidth="1"/>
    <col min="7436" max="7436" width="7.28515625" style="66" customWidth="1"/>
    <col min="7437" max="7680" width="9.140625" style="66"/>
    <col min="7681" max="7681" width="20.7109375" style="66" customWidth="1"/>
    <col min="7682" max="7682" width="11.5703125" style="66" customWidth="1"/>
    <col min="7683" max="7683" width="42.5703125" style="66" customWidth="1"/>
    <col min="7684" max="7684" width="7.7109375" style="66" customWidth="1"/>
    <col min="7685" max="7685" width="7" style="66" customWidth="1"/>
    <col min="7686" max="7686" width="7.28515625" style="66" customWidth="1"/>
    <col min="7687" max="7687" width="6" style="66" customWidth="1"/>
    <col min="7688" max="7688" width="6.85546875" style="66" customWidth="1"/>
    <col min="7689" max="7689" width="8.85546875" style="66" customWidth="1"/>
    <col min="7690" max="7690" width="5.140625" style="66" customWidth="1"/>
    <col min="7691" max="7691" width="7.7109375" style="66" customWidth="1"/>
    <col min="7692" max="7692" width="7.28515625" style="66" customWidth="1"/>
    <col min="7693" max="7936" width="9.140625" style="66"/>
    <col min="7937" max="7937" width="20.7109375" style="66" customWidth="1"/>
    <col min="7938" max="7938" width="11.5703125" style="66" customWidth="1"/>
    <col min="7939" max="7939" width="42.5703125" style="66" customWidth="1"/>
    <col min="7940" max="7940" width="7.7109375" style="66" customWidth="1"/>
    <col min="7941" max="7941" width="7" style="66" customWidth="1"/>
    <col min="7942" max="7942" width="7.28515625" style="66" customWidth="1"/>
    <col min="7943" max="7943" width="6" style="66" customWidth="1"/>
    <col min="7944" max="7944" width="6.85546875" style="66" customWidth="1"/>
    <col min="7945" max="7945" width="8.85546875" style="66" customWidth="1"/>
    <col min="7946" max="7946" width="5.140625" style="66" customWidth="1"/>
    <col min="7947" max="7947" width="7.7109375" style="66" customWidth="1"/>
    <col min="7948" max="7948" width="7.28515625" style="66" customWidth="1"/>
    <col min="7949" max="8192" width="9.140625" style="66"/>
    <col min="8193" max="8193" width="20.7109375" style="66" customWidth="1"/>
    <col min="8194" max="8194" width="11.5703125" style="66" customWidth="1"/>
    <col min="8195" max="8195" width="42.5703125" style="66" customWidth="1"/>
    <col min="8196" max="8196" width="7.7109375" style="66" customWidth="1"/>
    <col min="8197" max="8197" width="7" style="66" customWidth="1"/>
    <col min="8198" max="8198" width="7.28515625" style="66" customWidth="1"/>
    <col min="8199" max="8199" width="6" style="66" customWidth="1"/>
    <col min="8200" max="8200" width="6.85546875" style="66" customWidth="1"/>
    <col min="8201" max="8201" width="8.85546875" style="66" customWidth="1"/>
    <col min="8202" max="8202" width="5.140625" style="66" customWidth="1"/>
    <col min="8203" max="8203" width="7.7109375" style="66" customWidth="1"/>
    <col min="8204" max="8204" width="7.28515625" style="66" customWidth="1"/>
    <col min="8205" max="8448" width="9.140625" style="66"/>
    <col min="8449" max="8449" width="20.7109375" style="66" customWidth="1"/>
    <col min="8450" max="8450" width="11.5703125" style="66" customWidth="1"/>
    <col min="8451" max="8451" width="42.5703125" style="66" customWidth="1"/>
    <col min="8452" max="8452" width="7.7109375" style="66" customWidth="1"/>
    <col min="8453" max="8453" width="7" style="66" customWidth="1"/>
    <col min="8454" max="8454" width="7.28515625" style="66" customWidth="1"/>
    <col min="8455" max="8455" width="6" style="66" customWidth="1"/>
    <col min="8456" max="8456" width="6.85546875" style="66" customWidth="1"/>
    <col min="8457" max="8457" width="8.85546875" style="66" customWidth="1"/>
    <col min="8458" max="8458" width="5.140625" style="66" customWidth="1"/>
    <col min="8459" max="8459" width="7.7109375" style="66" customWidth="1"/>
    <col min="8460" max="8460" width="7.28515625" style="66" customWidth="1"/>
    <col min="8461" max="8704" width="9.140625" style="66"/>
    <col min="8705" max="8705" width="20.7109375" style="66" customWidth="1"/>
    <col min="8706" max="8706" width="11.5703125" style="66" customWidth="1"/>
    <col min="8707" max="8707" width="42.5703125" style="66" customWidth="1"/>
    <col min="8708" max="8708" width="7.7109375" style="66" customWidth="1"/>
    <col min="8709" max="8709" width="7" style="66" customWidth="1"/>
    <col min="8710" max="8710" width="7.28515625" style="66" customWidth="1"/>
    <col min="8711" max="8711" width="6" style="66" customWidth="1"/>
    <col min="8712" max="8712" width="6.85546875" style="66" customWidth="1"/>
    <col min="8713" max="8713" width="8.85546875" style="66" customWidth="1"/>
    <col min="8714" max="8714" width="5.140625" style="66" customWidth="1"/>
    <col min="8715" max="8715" width="7.7109375" style="66" customWidth="1"/>
    <col min="8716" max="8716" width="7.28515625" style="66" customWidth="1"/>
    <col min="8717" max="8960" width="9.140625" style="66"/>
    <col min="8961" max="8961" width="20.7109375" style="66" customWidth="1"/>
    <col min="8962" max="8962" width="11.5703125" style="66" customWidth="1"/>
    <col min="8963" max="8963" width="42.5703125" style="66" customWidth="1"/>
    <col min="8964" max="8964" width="7.7109375" style="66" customWidth="1"/>
    <col min="8965" max="8965" width="7" style="66" customWidth="1"/>
    <col min="8966" max="8966" width="7.28515625" style="66" customWidth="1"/>
    <col min="8967" max="8967" width="6" style="66" customWidth="1"/>
    <col min="8968" max="8968" width="6.85546875" style="66" customWidth="1"/>
    <col min="8969" max="8969" width="8.85546875" style="66" customWidth="1"/>
    <col min="8970" max="8970" width="5.140625" style="66" customWidth="1"/>
    <col min="8971" max="8971" width="7.7109375" style="66" customWidth="1"/>
    <col min="8972" max="8972" width="7.28515625" style="66" customWidth="1"/>
    <col min="8973" max="9216" width="9.140625" style="66"/>
    <col min="9217" max="9217" width="20.7109375" style="66" customWidth="1"/>
    <col min="9218" max="9218" width="11.5703125" style="66" customWidth="1"/>
    <col min="9219" max="9219" width="42.5703125" style="66" customWidth="1"/>
    <col min="9220" max="9220" width="7.7109375" style="66" customWidth="1"/>
    <col min="9221" max="9221" width="7" style="66" customWidth="1"/>
    <col min="9222" max="9222" width="7.28515625" style="66" customWidth="1"/>
    <col min="9223" max="9223" width="6" style="66" customWidth="1"/>
    <col min="9224" max="9224" width="6.85546875" style="66" customWidth="1"/>
    <col min="9225" max="9225" width="8.85546875" style="66" customWidth="1"/>
    <col min="9226" max="9226" width="5.140625" style="66" customWidth="1"/>
    <col min="9227" max="9227" width="7.7109375" style="66" customWidth="1"/>
    <col min="9228" max="9228" width="7.28515625" style="66" customWidth="1"/>
    <col min="9229" max="9472" width="9.140625" style="66"/>
    <col min="9473" max="9473" width="20.7109375" style="66" customWidth="1"/>
    <col min="9474" max="9474" width="11.5703125" style="66" customWidth="1"/>
    <col min="9475" max="9475" width="42.5703125" style="66" customWidth="1"/>
    <col min="9476" max="9476" width="7.7109375" style="66" customWidth="1"/>
    <col min="9477" max="9477" width="7" style="66" customWidth="1"/>
    <col min="9478" max="9478" width="7.28515625" style="66" customWidth="1"/>
    <col min="9479" max="9479" width="6" style="66" customWidth="1"/>
    <col min="9480" max="9480" width="6.85546875" style="66" customWidth="1"/>
    <col min="9481" max="9481" width="8.85546875" style="66" customWidth="1"/>
    <col min="9482" max="9482" width="5.140625" style="66" customWidth="1"/>
    <col min="9483" max="9483" width="7.7109375" style="66" customWidth="1"/>
    <col min="9484" max="9484" width="7.28515625" style="66" customWidth="1"/>
    <col min="9485" max="9728" width="9.140625" style="66"/>
    <col min="9729" max="9729" width="20.7109375" style="66" customWidth="1"/>
    <col min="9730" max="9730" width="11.5703125" style="66" customWidth="1"/>
    <col min="9731" max="9731" width="42.5703125" style="66" customWidth="1"/>
    <col min="9732" max="9732" width="7.7109375" style="66" customWidth="1"/>
    <col min="9733" max="9733" width="7" style="66" customWidth="1"/>
    <col min="9734" max="9734" width="7.28515625" style="66" customWidth="1"/>
    <col min="9735" max="9735" width="6" style="66" customWidth="1"/>
    <col min="9736" max="9736" width="6.85546875" style="66" customWidth="1"/>
    <col min="9737" max="9737" width="8.85546875" style="66" customWidth="1"/>
    <col min="9738" max="9738" width="5.140625" style="66" customWidth="1"/>
    <col min="9739" max="9739" width="7.7109375" style="66" customWidth="1"/>
    <col min="9740" max="9740" width="7.28515625" style="66" customWidth="1"/>
    <col min="9741" max="9984" width="9.140625" style="66"/>
    <col min="9985" max="9985" width="20.7109375" style="66" customWidth="1"/>
    <col min="9986" max="9986" width="11.5703125" style="66" customWidth="1"/>
    <col min="9987" max="9987" width="42.5703125" style="66" customWidth="1"/>
    <col min="9988" max="9988" width="7.7109375" style="66" customWidth="1"/>
    <col min="9989" max="9989" width="7" style="66" customWidth="1"/>
    <col min="9990" max="9990" width="7.28515625" style="66" customWidth="1"/>
    <col min="9991" max="9991" width="6" style="66" customWidth="1"/>
    <col min="9992" max="9992" width="6.85546875" style="66" customWidth="1"/>
    <col min="9993" max="9993" width="8.85546875" style="66" customWidth="1"/>
    <col min="9994" max="9994" width="5.140625" style="66" customWidth="1"/>
    <col min="9995" max="9995" width="7.7109375" style="66" customWidth="1"/>
    <col min="9996" max="9996" width="7.28515625" style="66" customWidth="1"/>
    <col min="9997" max="10240" width="9.140625" style="66"/>
    <col min="10241" max="10241" width="20.7109375" style="66" customWidth="1"/>
    <col min="10242" max="10242" width="11.5703125" style="66" customWidth="1"/>
    <col min="10243" max="10243" width="42.5703125" style="66" customWidth="1"/>
    <col min="10244" max="10244" width="7.7109375" style="66" customWidth="1"/>
    <col min="10245" max="10245" width="7" style="66" customWidth="1"/>
    <col min="10246" max="10246" width="7.28515625" style="66" customWidth="1"/>
    <col min="10247" max="10247" width="6" style="66" customWidth="1"/>
    <col min="10248" max="10248" width="6.85546875" style="66" customWidth="1"/>
    <col min="10249" max="10249" width="8.85546875" style="66" customWidth="1"/>
    <col min="10250" max="10250" width="5.140625" style="66" customWidth="1"/>
    <col min="10251" max="10251" width="7.7109375" style="66" customWidth="1"/>
    <col min="10252" max="10252" width="7.28515625" style="66" customWidth="1"/>
    <col min="10253" max="10496" width="9.140625" style="66"/>
    <col min="10497" max="10497" width="20.7109375" style="66" customWidth="1"/>
    <col min="10498" max="10498" width="11.5703125" style="66" customWidth="1"/>
    <col min="10499" max="10499" width="42.5703125" style="66" customWidth="1"/>
    <col min="10500" max="10500" width="7.7109375" style="66" customWidth="1"/>
    <col min="10501" max="10501" width="7" style="66" customWidth="1"/>
    <col min="10502" max="10502" width="7.28515625" style="66" customWidth="1"/>
    <col min="10503" max="10503" width="6" style="66" customWidth="1"/>
    <col min="10504" max="10504" width="6.85546875" style="66" customWidth="1"/>
    <col min="10505" max="10505" width="8.85546875" style="66" customWidth="1"/>
    <col min="10506" max="10506" width="5.140625" style="66" customWidth="1"/>
    <col min="10507" max="10507" width="7.7109375" style="66" customWidth="1"/>
    <col min="10508" max="10508" width="7.28515625" style="66" customWidth="1"/>
    <col min="10509" max="10752" width="9.140625" style="66"/>
    <col min="10753" max="10753" width="20.7109375" style="66" customWidth="1"/>
    <col min="10754" max="10754" width="11.5703125" style="66" customWidth="1"/>
    <col min="10755" max="10755" width="42.5703125" style="66" customWidth="1"/>
    <col min="10756" max="10756" width="7.7109375" style="66" customWidth="1"/>
    <col min="10757" max="10757" width="7" style="66" customWidth="1"/>
    <col min="10758" max="10758" width="7.28515625" style="66" customWidth="1"/>
    <col min="10759" max="10759" width="6" style="66" customWidth="1"/>
    <col min="10760" max="10760" width="6.85546875" style="66" customWidth="1"/>
    <col min="10761" max="10761" width="8.85546875" style="66" customWidth="1"/>
    <col min="10762" max="10762" width="5.140625" style="66" customWidth="1"/>
    <col min="10763" max="10763" width="7.7109375" style="66" customWidth="1"/>
    <col min="10764" max="10764" width="7.28515625" style="66" customWidth="1"/>
    <col min="10765" max="11008" width="9.140625" style="66"/>
    <col min="11009" max="11009" width="20.7109375" style="66" customWidth="1"/>
    <col min="11010" max="11010" width="11.5703125" style="66" customWidth="1"/>
    <col min="11011" max="11011" width="42.5703125" style="66" customWidth="1"/>
    <col min="11012" max="11012" width="7.7109375" style="66" customWidth="1"/>
    <col min="11013" max="11013" width="7" style="66" customWidth="1"/>
    <col min="11014" max="11014" width="7.28515625" style="66" customWidth="1"/>
    <col min="11015" max="11015" width="6" style="66" customWidth="1"/>
    <col min="11016" max="11016" width="6.85546875" style="66" customWidth="1"/>
    <col min="11017" max="11017" width="8.85546875" style="66" customWidth="1"/>
    <col min="11018" max="11018" width="5.140625" style="66" customWidth="1"/>
    <col min="11019" max="11019" width="7.7109375" style="66" customWidth="1"/>
    <col min="11020" max="11020" width="7.28515625" style="66" customWidth="1"/>
    <col min="11021" max="11264" width="9.140625" style="66"/>
    <col min="11265" max="11265" width="20.7109375" style="66" customWidth="1"/>
    <col min="11266" max="11266" width="11.5703125" style="66" customWidth="1"/>
    <col min="11267" max="11267" width="42.5703125" style="66" customWidth="1"/>
    <col min="11268" max="11268" width="7.7109375" style="66" customWidth="1"/>
    <col min="11269" max="11269" width="7" style="66" customWidth="1"/>
    <col min="11270" max="11270" width="7.28515625" style="66" customWidth="1"/>
    <col min="11271" max="11271" width="6" style="66" customWidth="1"/>
    <col min="11272" max="11272" width="6.85546875" style="66" customWidth="1"/>
    <col min="11273" max="11273" width="8.85546875" style="66" customWidth="1"/>
    <col min="11274" max="11274" width="5.140625" style="66" customWidth="1"/>
    <col min="11275" max="11275" width="7.7109375" style="66" customWidth="1"/>
    <col min="11276" max="11276" width="7.28515625" style="66" customWidth="1"/>
    <col min="11277" max="11520" width="9.140625" style="66"/>
    <col min="11521" max="11521" width="20.7109375" style="66" customWidth="1"/>
    <col min="11522" max="11522" width="11.5703125" style="66" customWidth="1"/>
    <col min="11523" max="11523" width="42.5703125" style="66" customWidth="1"/>
    <col min="11524" max="11524" width="7.7109375" style="66" customWidth="1"/>
    <col min="11525" max="11525" width="7" style="66" customWidth="1"/>
    <col min="11526" max="11526" width="7.28515625" style="66" customWidth="1"/>
    <col min="11527" max="11527" width="6" style="66" customWidth="1"/>
    <col min="11528" max="11528" width="6.85546875" style="66" customWidth="1"/>
    <col min="11529" max="11529" width="8.85546875" style="66" customWidth="1"/>
    <col min="11530" max="11530" width="5.140625" style="66" customWidth="1"/>
    <col min="11531" max="11531" width="7.7109375" style="66" customWidth="1"/>
    <col min="11532" max="11532" width="7.28515625" style="66" customWidth="1"/>
    <col min="11533" max="11776" width="9.140625" style="66"/>
    <col min="11777" max="11777" width="20.7109375" style="66" customWidth="1"/>
    <col min="11778" max="11778" width="11.5703125" style="66" customWidth="1"/>
    <col min="11779" max="11779" width="42.5703125" style="66" customWidth="1"/>
    <col min="11780" max="11780" width="7.7109375" style="66" customWidth="1"/>
    <col min="11781" max="11781" width="7" style="66" customWidth="1"/>
    <col min="11782" max="11782" width="7.28515625" style="66" customWidth="1"/>
    <col min="11783" max="11783" width="6" style="66" customWidth="1"/>
    <col min="11784" max="11784" width="6.85546875" style="66" customWidth="1"/>
    <col min="11785" max="11785" width="8.85546875" style="66" customWidth="1"/>
    <col min="11786" max="11786" width="5.140625" style="66" customWidth="1"/>
    <col min="11787" max="11787" width="7.7109375" style="66" customWidth="1"/>
    <col min="11788" max="11788" width="7.28515625" style="66" customWidth="1"/>
    <col min="11789" max="12032" width="9.140625" style="66"/>
    <col min="12033" max="12033" width="20.7109375" style="66" customWidth="1"/>
    <col min="12034" max="12034" width="11.5703125" style="66" customWidth="1"/>
    <col min="12035" max="12035" width="42.5703125" style="66" customWidth="1"/>
    <col min="12036" max="12036" width="7.7109375" style="66" customWidth="1"/>
    <col min="12037" max="12037" width="7" style="66" customWidth="1"/>
    <col min="12038" max="12038" width="7.28515625" style="66" customWidth="1"/>
    <col min="12039" max="12039" width="6" style="66" customWidth="1"/>
    <col min="12040" max="12040" width="6.85546875" style="66" customWidth="1"/>
    <col min="12041" max="12041" width="8.85546875" style="66" customWidth="1"/>
    <col min="12042" max="12042" width="5.140625" style="66" customWidth="1"/>
    <col min="12043" max="12043" width="7.7109375" style="66" customWidth="1"/>
    <col min="12044" max="12044" width="7.28515625" style="66" customWidth="1"/>
    <col min="12045" max="12288" width="9.140625" style="66"/>
    <col min="12289" max="12289" width="20.7109375" style="66" customWidth="1"/>
    <col min="12290" max="12290" width="11.5703125" style="66" customWidth="1"/>
    <col min="12291" max="12291" width="42.5703125" style="66" customWidth="1"/>
    <col min="12292" max="12292" width="7.7109375" style="66" customWidth="1"/>
    <col min="12293" max="12293" width="7" style="66" customWidth="1"/>
    <col min="12294" max="12294" width="7.28515625" style="66" customWidth="1"/>
    <col min="12295" max="12295" width="6" style="66" customWidth="1"/>
    <col min="12296" max="12296" width="6.85546875" style="66" customWidth="1"/>
    <col min="12297" max="12297" width="8.85546875" style="66" customWidth="1"/>
    <col min="12298" max="12298" width="5.140625" style="66" customWidth="1"/>
    <col min="12299" max="12299" width="7.7109375" style="66" customWidth="1"/>
    <col min="12300" max="12300" width="7.28515625" style="66" customWidth="1"/>
    <col min="12301" max="12544" width="9.140625" style="66"/>
    <col min="12545" max="12545" width="20.7109375" style="66" customWidth="1"/>
    <col min="12546" max="12546" width="11.5703125" style="66" customWidth="1"/>
    <col min="12547" max="12547" width="42.5703125" style="66" customWidth="1"/>
    <col min="12548" max="12548" width="7.7109375" style="66" customWidth="1"/>
    <col min="12549" max="12549" width="7" style="66" customWidth="1"/>
    <col min="12550" max="12550" width="7.28515625" style="66" customWidth="1"/>
    <col min="12551" max="12551" width="6" style="66" customWidth="1"/>
    <col min="12552" max="12552" width="6.85546875" style="66" customWidth="1"/>
    <col min="12553" max="12553" width="8.85546875" style="66" customWidth="1"/>
    <col min="12554" max="12554" width="5.140625" style="66" customWidth="1"/>
    <col min="12555" max="12555" width="7.7109375" style="66" customWidth="1"/>
    <col min="12556" max="12556" width="7.28515625" style="66" customWidth="1"/>
    <col min="12557" max="12800" width="9.140625" style="66"/>
    <col min="12801" max="12801" width="20.7109375" style="66" customWidth="1"/>
    <col min="12802" max="12802" width="11.5703125" style="66" customWidth="1"/>
    <col min="12803" max="12803" width="42.5703125" style="66" customWidth="1"/>
    <col min="12804" max="12804" width="7.7109375" style="66" customWidth="1"/>
    <col min="12805" max="12805" width="7" style="66" customWidth="1"/>
    <col min="12806" max="12806" width="7.28515625" style="66" customWidth="1"/>
    <col min="12807" max="12807" width="6" style="66" customWidth="1"/>
    <col min="12808" max="12808" width="6.85546875" style="66" customWidth="1"/>
    <col min="12809" max="12809" width="8.85546875" style="66" customWidth="1"/>
    <col min="12810" max="12810" width="5.140625" style="66" customWidth="1"/>
    <col min="12811" max="12811" width="7.7109375" style="66" customWidth="1"/>
    <col min="12812" max="12812" width="7.28515625" style="66" customWidth="1"/>
    <col min="12813" max="13056" width="9.140625" style="66"/>
    <col min="13057" max="13057" width="20.7109375" style="66" customWidth="1"/>
    <col min="13058" max="13058" width="11.5703125" style="66" customWidth="1"/>
    <col min="13059" max="13059" width="42.5703125" style="66" customWidth="1"/>
    <col min="13060" max="13060" width="7.7109375" style="66" customWidth="1"/>
    <col min="13061" max="13061" width="7" style="66" customWidth="1"/>
    <col min="13062" max="13062" width="7.28515625" style="66" customWidth="1"/>
    <col min="13063" max="13063" width="6" style="66" customWidth="1"/>
    <col min="13064" max="13064" width="6.85546875" style="66" customWidth="1"/>
    <col min="13065" max="13065" width="8.85546875" style="66" customWidth="1"/>
    <col min="13066" max="13066" width="5.140625" style="66" customWidth="1"/>
    <col min="13067" max="13067" width="7.7109375" style="66" customWidth="1"/>
    <col min="13068" max="13068" width="7.28515625" style="66" customWidth="1"/>
    <col min="13069" max="13312" width="9.140625" style="66"/>
    <col min="13313" max="13313" width="20.7109375" style="66" customWidth="1"/>
    <col min="13314" max="13314" width="11.5703125" style="66" customWidth="1"/>
    <col min="13315" max="13315" width="42.5703125" style="66" customWidth="1"/>
    <col min="13316" max="13316" width="7.7109375" style="66" customWidth="1"/>
    <col min="13317" max="13317" width="7" style="66" customWidth="1"/>
    <col min="13318" max="13318" width="7.28515625" style="66" customWidth="1"/>
    <col min="13319" max="13319" width="6" style="66" customWidth="1"/>
    <col min="13320" max="13320" width="6.85546875" style="66" customWidth="1"/>
    <col min="13321" max="13321" width="8.85546875" style="66" customWidth="1"/>
    <col min="13322" max="13322" width="5.140625" style="66" customWidth="1"/>
    <col min="13323" max="13323" width="7.7109375" style="66" customWidth="1"/>
    <col min="13324" max="13324" width="7.28515625" style="66" customWidth="1"/>
    <col min="13325" max="13568" width="9.140625" style="66"/>
    <col min="13569" max="13569" width="20.7109375" style="66" customWidth="1"/>
    <col min="13570" max="13570" width="11.5703125" style="66" customWidth="1"/>
    <col min="13571" max="13571" width="42.5703125" style="66" customWidth="1"/>
    <col min="13572" max="13572" width="7.7109375" style="66" customWidth="1"/>
    <col min="13573" max="13573" width="7" style="66" customWidth="1"/>
    <col min="13574" max="13574" width="7.28515625" style="66" customWidth="1"/>
    <col min="13575" max="13575" width="6" style="66" customWidth="1"/>
    <col min="13576" max="13576" width="6.85546875" style="66" customWidth="1"/>
    <col min="13577" max="13577" width="8.85546875" style="66" customWidth="1"/>
    <col min="13578" max="13578" width="5.140625" style="66" customWidth="1"/>
    <col min="13579" max="13579" width="7.7109375" style="66" customWidth="1"/>
    <col min="13580" max="13580" width="7.28515625" style="66" customWidth="1"/>
    <col min="13581" max="13824" width="9.140625" style="66"/>
    <col min="13825" max="13825" width="20.7109375" style="66" customWidth="1"/>
    <col min="13826" max="13826" width="11.5703125" style="66" customWidth="1"/>
    <col min="13827" max="13827" width="42.5703125" style="66" customWidth="1"/>
    <col min="13828" max="13828" width="7.7109375" style="66" customWidth="1"/>
    <col min="13829" max="13829" width="7" style="66" customWidth="1"/>
    <col min="13830" max="13830" width="7.28515625" style="66" customWidth="1"/>
    <col min="13831" max="13831" width="6" style="66" customWidth="1"/>
    <col min="13832" max="13832" width="6.85546875" style="66" customWidth="1"/>
    <col min="13833" max="13833" width="8.85546875" style="66" customWidth="1"/>
    <col min="13834" max="13834" width="5.140625" style="66" customWidth="1"/>
    <col min="13835" max="13835" width="7.7109375" style="66" customWidth="1"/>
    <col min="13836" max="13836" width="7.28515625" style="66" customWidth="1"/>
    <col min="13837" max="14080" width="9.140625" style="66"/>
    <col min="14081" max="14081" width="20.7109375" style="66" customWidth="1"/>
    <col min="14082" max="14082" width="11.5703125" style="66" customWidth="1"/>
    <col min="14083" max="14083" width="42.5703125" style="66" customWidth="1"/>
    <col min="14084" max="14084" width="7.7109375" style="66" customWidth="1"/>
    <col min="14085" max="14085" width="7" style="66" customWidth="1"/>
    <col min="14086" max="14086" width="7.28515625" style="66" customWidth="1"/>
    <col min="14087" max="14087" width="6" style="66" customWidth="1"/>
    <col min="14088" max="14088" width="6.85546875" style="66" customWidth="1"/>
    <col min="14089" max="14089" width="8.85546875" style="66" customWidth="1"/>
    <col min="14090" max="14090" width="5.140625" style="66" customWidth="1"/>
    <col min="14091" max="14091" width="7.7109375" style="66" customWidth="1"/>
    <col min="14092" max="14092" width="7.28515625" style="66" customWidth="1"/>
    <col min="14093" max="14336" width="9.140625" style="66"/>
    <col min="14337" max="14337" width="20.7109375" style="66" customWidth="1"/>
    <col min="14338" max="14338" width="11.5703125" style="66" customWidth="1"/>
    <col min="14339" max="14339" width="42.5703125" style="66" customWidth="1"/>
    <col min="14340" max="14340" width="7.7109375" style="66" customWidth="1"/>
    <col min="14341" max="14341" width="7" style="66" customWidth="1"/>
    <col min="14342" max="14342" width="7.28515625" style="66" customWidth="1"/>
    <col min="14343" max="14343" width="6" style="66" customWidth="1"/>
    <col min="14344" max="14344" width="6.85546875" style="66" customWidth="1"/>
    <col min="14345" max="14345" width="8.85546875" style="66" customWidth="1"/>
    <col min="14346" max="14346" width="5.140625" style="66" customWidth="1"/>
    <col min="14347" max="14347" width="7.7109375" style="66" customWidth="1"/>
    <col min="14348" max="14348" width="7.28515625" style="66" customWidth="1"/>
    <col min="14349" max="14592" width="9.140625" style="66"/>
    <col min="14593" max="14593" width="20.7109375" style="66" customWidth="1"/>
    <col min="14594" max="14594" width="11.5703125" style="66" customWidth="1"/>
    <col min="14595" max="14595" width="42.5703125" style="66" customWidth="1"/>
    <col min="14596" max="14596" width="7.7109375" style="66" customWidth="1"/>
    <col min="14597" max="14597" width="7" style="66" customWidth="1"/>
    <col min="14598" max="14598" width="7.28515625" style="66" customWidth="1"/>
    <col min="14599" max="14599" width="6" style="66" customWidth="1"/>
    <col min="14600" max="14600" width="6.85546875" style="66" customWidth="1"/>
    <col min="14601" max="14601" width="8.85546875" style="66" customWidth="1"/>
    <col min="14602" max="14602" width="5.140625" style="66" customWidth="1"/>
    <col min="14603" max="14603" width="7.7109375" style="66" customWidth="1"/>
    <col min="14604" max="14604" width="7.28515625" style="66" customWidth="1"/>
    <col min="14605" max="14848" width="9.140625" style="66"/>
    <col min="14849" max="14849" width="20.7109375" style="66" customWidth="1"/>
    <col min="14850" max="14850" width="11.5703125" style="66" customWidth="1"/>
    <col min="14851" max="14851" width="42.5703125" style="66" customWidth="1"/>
    <col min="14852" max="14852" width="7.7109375" style="66" customWidth="1"/>
    <col min="14853" max="14853" width="7" style="66" customWidth="1"/>
    <col min="14854" max="14854" width="7.28515625" style="66" customWidth="1"/>
    <col min="14855" max="14855" width="6" style="66" customWidth="1"/>
    <col min="14856" max="14856" width="6.85546875" style="66" customWidth="1"/>
    <col min="14857" max="14857" width="8.85546875" style="66" customWidth="1"/>
    <col min="14858" max="14858" width="5.140625" style="66" customWidth="1"/>
    <col min="14859" max="14859" width="7.7109375" style="66" customWidth="1"/>
    <col min="14860" max="14860" width="7.28515625" style="66" customWidth="1"/>
    <col min="14861" max="15104" width="9.140625" style="66"/>
    <col min="15105" max="15105" width="20.7109375" style="66" customWidth="1"/>
    <col min="15106" max="15106" width="11.5703125" style="66" customWidth="1"/>
    <col min="15107" max="15107" width="42.5703125" style="66" customWidth="1"/>
    <col min="15108" max="15108" width="7.7109375" style="66" customWidth="1"/>
    <col min="15109" max="15109" width="7" style="66" customWidth="1"/>
    <col min="15110" max="15110" width="7.28515625" style="66" customWidth="1"/>
    <col min="15111" max="15111" width="6" style="66" customWidth="1"/>
    <col min="15112" max="15112" width="6.85546875" style="66" customWidth="1"/>
    <col min="15113" max="15113" width="8.85546875" style="66" customWidth="1"/>
    <col min="15114" max="15114" width="5.140625" style="66" customWidth="1"/>
    <col min="15115" max="15115" width="7.7109375" style="66" customWidth="1"/>
    <col min="15116" max="15116" width="7.28515625" style="66" customWidth="1"/>
    <col min="15117" max="15360" width="9.140625" style="66"/>
    <col min="15361" max="15361" width="20.7109375" style="66" customWidth="1"/>
    <col min="15362" max="15362" width="11.5703125" style="66" customWidth="1"/>
    <col min="15363" max="15363" width="42.5703125" style="66" customWidth="1"/>
    <col min="15364" max="15364" width="7.7109375" style="66" customWidth="1"/>
    <col min="15365" max="15365" width="7" style="66" customWidth="1"/>
    <col min="15366" max="15366" width="7.28515625" style="66" customWidth="1"/>
    <col min="15367" max="15367" width="6" style="66" customWidth="1"/>
    <col min="15368" max="15368" width="6.85546875" style="66" customWidth="1"/>
    <col min="15369" max="15369" width="8.85546875" style="66" customWidth="1"/>
    <col min="15370" max="15370" width="5.140625" style="66" customWidth="1"/>
    <col min="15371" max="15371" width="7.7109375" style="66" customWidth="1"/>
    <col min="15372" max="15372" width="7.28515625" style="66" customWidth="1"/>
    <col min="15373" max="15616" width="9.140625" style="66"/>
    <col min="15617" max="15617" width="20.7109375" style="66" customWidth="1"/>
    <col min="15618" max="15618" width="11.5703125" style="66" customWidth="1"/>
    <col min="15619" max="15619" width="42.5703125" style="66" customWidth="1"/>
    <col min="15620" max="15620" width="7.7109375" style="66" customWidth="1"/>
    <col min="15621" max="15621" width="7" style="66" customWidth="1"/>
    <col min="15622" max="15622" width="7.28515625" style="66" customWidth="1"/>
    <col min="15623" max="15623" width="6" style="66" customWidth="1"/>
    <col min="15624" max="15624" width="6.85546875" style="66" customWidth="1"/>
    <col min="15625" max="15625" width="8.85546875" style="66" customWidth="1"/>
    <col min="15626" max="15626" width="5.140625" style="66" customWidth="1"/>
    <col min="15627" max="15627" width="7.7109375" style="66" customWidth="1"/>
    <col min="15628" max="15628" width="7.28515625" style="66" customWidth="1"/>
    <col min="15629" max="15872" width="9.140625" style="66"/>
    <col min="15873" max="15873" width="20.7109375" style="66" customWidth="1"/>
    <col min="15874" max="15874" width="11.5703125" style="66" customWidth="1"/>
    <col min="15875" max="15875" width="42.5703125" style="66" customWidth="1"/>
    <col min="15876" max="15876" width="7.7109375" style="66" customWidth="1"/>
    <col min="15877" max="15877" width="7" style="66" customWidth="1"/>
    <col min="15878" max="15878" width="7.28515625" style="66" customWidth="1"/>
    <col min="15879" max="15879" width="6" style="66" customWidth="1"/>
    <col min="15880" max="15880" width="6.85546875" style="66" customWidth="1"/>
    <col min="15881" max="15881" width="8.85546875" style="66" customWidth="1"/>
    <col min="15882" max="15882" width="5.140625" style="66" customWidth="1"/>
    <col min="15883" max="15883" width="7.7109375" style="66" customWidth="1"/>
    <col min="15884" max="15884" width="7.28515625" style="66" customWidth="1"/>
    <col min="15885" max="16128" width="9.140625" style="66"/>
    <col min="16129" max="16129" width="20.7109375" style="66" customWidth="1"/>
    <col min="16130" max="16130" width="11.5703125" style="66" customWidth="1"/>
    <col min="16131" max="16131" width="42.5703125" style="66" customWidth="1"/>
    <col min="16132" max="16132" width="7.7109375" style="66" customWidth="1"/>
    <col min="16133" max="16133" width="7" style="66" customWidth="1"/>
    <col min="16134" max="16134" width="7.28515625" style="66" customWidth="1"/>
    <col min="16135" max="16135" width="6" style="66" customWidth="1"/>
    <col min="16136" max="16136" width="6.85546875" style="66" customWidth="1"/>
    <col min="16137" max="16137" width="8.85546875" style="66" customWidth="1"/>
    <col min="16138" max="16138" width="5.140625" style="66" customWidth="1"/>
    <col min="16139" max="16139" width="7.7109375" style="66" customWidth="1"/>
    <col min="16140" max="16140" width="7.28515625" style="66" customWidth="1"/>
    <col min="16141" max="16384" width="9.140625" style="66"/>
  </cols>
  <sheetData>
    <row r="1" spans="1:12" x14ac:dyDescent="0.25">
      <c r="A1" s="65" t="s">
        <v>101</v>
      </c>
    </row>
    <row r="2" spans="1:12" ht="3.75" customHeight="1" x14ac:dyDescent="0.25"/>
    <row r="3" spans="1:12" ht="15" customHeight="1" x14ac:dyDescent="0.25">
      <c r="A3" s="179" t="s">
        <v>102</v>
      </c>
      <c r="B3" s="179" t="s">
        <v>103</v>
      </c>
      <c r="C3" s="67" t="s">
        <v>104</v>
      </c>
      <c r="D3" s="180" t="s">
        <v>105</v>
      </c>
      <c r="E3" s="181" t="s">
        <v>106</v>
      </c>
      <c r="F3" s="182"/>
      <c r="G3" s="181" t="s">
        <v>107</v>
      </c>
      <c r="H3" s="183"/>
      <c r="I3" s="183"/>
      <c r="J3" s="183"/>
      <c r="K3" s="182"/>
      <c r="L3" s="180" t="s">
        <v>108</v>
      </c>
    </row>
    <row r="4" spans="1:12" ht="15.75" customHeight="1" x14ac:dyDescent="0.25">
      <c r="A4" s="179"/>
      <c r="B4" s="179"/>
      <c r="C4" s="68" t="s">
        <v>109</v>
      </c>
      <c r="D4" s="180"/>
      <c r="E4" s="180" t="s">
        <v>110</v>
      </c>
      <c r="F4" s="180" t="s">
        <v>111</v>
      </c>
      <c r="G4" s="180" t="s">
        <v>110</v>
      </c>
      <c r="H4" s="184" t="s">
        <v>112</v>
      </c>
      <c r="I4" s="184"/>
      <c r="J4" s="184"/>
      <c r="K4" s="180" t="s">
        <v>113</v>
      </c>
      <c r="L4" s="180"/>
    </row>
    <row r="5" spans="1:12" ht="34.5" customHeight="1" x14ac:dyDescent="0.25">
      <c r="A5" s="179"/>
      <c r="B5" s="179"/>
      <c r="C5" s="69" t="s">
        <v>114</v>
      </c>
      <c r="D5" s="180"/>
      <c r="E5" s="180"/>
      <c r="F5" s="180"/>
      <c r="G5" s="180"/>
      <c r="H5" s="70" t="s">
        <v>115</v>
      </c>
      <c r="I5" s="70" t="s">
        <v>116</v>
      </c>
      <c r="J5" s="70" t="s">
        <v>117</v>
      </c>
      <c r="K5" s="180"/>
      <c r="L5" s="180"/>
    </row>
    <row r="6" spans="1:12" ht="14.25" customHeight="1" x14ac:dyDescent="0.25">
      <c r="A6" s="71" t="s">
        <v>118</v>
      </c>
      <c r="B6" s="185" t="s">
        <v>83</v>
      </c>
      <c r="C6" s="72" t="s">
        <v>119</v>
      </c>
      <c r="D6" s="186">
        <v>521</v>
      </c>
      <c r="E6" s="188">
        <f>H6+H7</f>
        <v>12</v>
      </c>
      <c r="F6" s="188">
        <f>K6+K7</f>
        <v>521</v>
      </c>
      <c r="G6" s="73">
        <f>SUM(H6:J6)</f>
        <v>7</v>
      </c>
      <c r="H6" s="74">
        <v>7</v>
      </c>
      <c r="I6" s="74"/>
      <c r="J6" s="73"/>
      <c r="K6" s="73">
        <v>306</v>
      </c>
      <c r="L6" s="178">
        <v>1</v>
      </c>
    </row>
    <row r="7" spans="1:12" ht="17.25" customHeight="1" x14ac:dyDescent="0.25">
      <c r="A7" s="71" t="s">
        <v>120</v>
      </c>
      <c r="B7" s="185"/>
      <c r="C7" s="75" t="s">
        <v>121</v>
      </c>
      <c r="D7" s="187"/>
      <c r="E7" s="188"/>
      <c r="F7" s="188"/>
      <c r="G7" s="76">
        <f t="shared" ref="G7:G27" si="0">SUM(H7:J7)</f>
        <v>5</v>
      </c>
      <c r="H7" s="76">
        <v>5</v>
      </c>
      <c r="I7" s="74"/>
      <c r="J7" s="73"/>
      <c r="K7" s="76">
        <v>215</v>
      </c>
      <c r="L7" s="178"/>
    </row>
    <row r="8" spans="1:12" x14ac:dyDescent="0.25">
      <c r="A8" s="71" t="s">
        <v>122</v>
      </c>
      <c r="B8" s="185" t="s">
        <v>42</v>
      </c>
      <c r="C8" s="77" t="s">
        <v>123</v>
      </c>
      <c r="D8" s="186">
        <v>779</v>
      </c>
      <c r="E8" s="188">
        <f>H8+H9</f>
        <v>17</v>
      </c>
      <c r="F8" s="188">
        <f>K8+K9</f>
        <v>779</v>
      </c>
      <c r="G8" s="73">
        <f t="shared" si="0"/>
        <v>12</v>
      </c>
      <c r="H8" s="73">
        <v>12</v>
      </c>
      <c r="I8" s="74"/>
      <c r="J8" s="73"/>
      <c r="K8" s="73">
        <v>554</v>
      </c>
      <c r="L8" s="178">
        <v>1</v>
      </c>
    </row>
    <row r="9" spans="1:12" ht="16.5" customHeight="1" x14ac:dyDescent="0.25">
      <c r="A9" s="71" t="s">
        <v>124</v>
      </c>
      <c r="B9" s="185"/>
      <c r="C9" s="72" t="s">
        <v>125</v>
      </c>
      <c r="D9" s="187"/>
      <c r="E9" s="188"/>
      <c r="F9" s="188"/>
      <c r="G9" s="73">
        <f t="shared" si="0"/>
        <v>5</v>
      </c>
      <c r="H9" s="74">
        <v>5</v>
      </c>
      <c r="I9" s="74"/>
      <c r="J9" s="73"/>
      <c r="K9" s="73">
        <v>225</v>
      </c>
      <c r="L9" s="178"/>
    </row>
    <row r="10" spans="1:12" ht="14.25" customHeight="1" x14ac:dyDescent="0.25">
      <c r="A10" s="71" t="s">
        <v>126</v>
      </c>
      <c r="B10" s="185" t="s">
        <v>57</v>
      </c>
      <c r="C10" s="71" t="s">
        <v>127</v>
      </c>
      <c r="D10" s="188">
        <v>654</v>
      </c>
      <c r="E10" s="188">
        <f>SUM(G10:G13)</f>
        <v>16</v>
      </c>
      <c r="F10" s="188">
        <f>SUM(K10:K13)</f>
        <v>654</v>
      </c>
      <c r="G10" s="73">
        <f>J10</f>
        <v>4</v>
      </c>
      <c r="H10" s="73"/>
      <c r="I10" s="74"/>
      <c r="J10" s="73">
        <v>4</v>
      </c>
      <c r="K10" s="73">
        <v>174</v>
      </c>
      <c r="L10" s="189">
        <v>1</v>
      </c>
    </row>
    <row r="11" spans="1:12" ht="30" customHeight="1" x14ac:dyDescent="0.25">
      <c r="A11" s="71" t="s">
        <v>128</v>
      </c>
      <c r="B11" s="185"/>
      <c r="C11" s="71" t="s">
        <v>129</v>
      </c>
      <c r="D11" s="188"/>
      <c r="E11" s="188"/>
      <c r="F11" s="188"/>
      <c r="G11" s="73">
        <f t="shared" si="0"/>
        <v>4</v>
      </c>
      <c r="H11" s="74"/>
      <c r="I11" s="74"/>
      <c r="J11" s="73">
        <v>4</v>
      </c>
      <c r="K11" s="73">
        <v>160</v>
      </c>
      <c r="L11" s="190"/>
    </row>
    <row r="12" spans="1:12" ht="15" customHeight="1" x14ac:dyDescent="0.25">
      <c r="A12" s="71" t="s">
        <v>130</v>
      </c>
      <c r="B12" s="185"/>
      <c r="C12" s="72" t="s">
        <v>131</v>
      </c>
      <c r="D12" s="188"/>
      <c r="E12" s="188"/>
      <c r="F12" s="188"/>
      <c r="G12" s="73">
        <f t="shared" si="0"/>
        <v>4</v>
      </c>
      <c r="H12" s="74"/>
      <c r="I12" s="74"/>
      <c r="J12" s="73">
        <v>4</v>
      </c>
      <c r="K12" s="73">
        <v>160</v>
      </c>
      <c r="L12" s="190"/>
    </row>
    <row r="13" spans="1:12" ht="15" customHeight="1" x14ac:dyDescent="0.25">
      <c r="A13" s="71" t="s">
        <v>132</v>
      </c>
      <c r="B13" s="185"/>
      <c r="C13" s="71" t="s">
        <v>133</v>
      </c>
      <c r="D13" s="188"/>
      <c r="E13" s="188"/>
      <c r="F13" s="188"/>
      <c r="G13" s="73">
        <f t="shared" si="0"/>
        <v>4</v>
      </c>
      <c r="H13" s="74"/>
      <c r="I13" s="74">
        <v>1</v>
      </c>
      <c r="J13" s="73">
        <v>3</v>
      </c>
      <c r="K13" s="73">
        <v>160</v>
      </c>
      <c r="L13" s="191"/>
    </row>
    <row r="14" spans="1:12" ht="15.75" customHeight="1" x14ac:dyDescent="0.25">
      <c r="A14" s="71" t="s">
        <v>134</v>
      </c>
      <c r="B14" s="78" t="s">
        <v>135</v>
      </c>
      <c r="C14" s="79" t="s">
        <v>136</v>
      </c>
      <c r="D14" s="78">
        <v>376</v>
      </c>
      <c r="E14" s="73">
        <f>G14</f>
        <v>8</v>
      </c>
      <c r="F14" s="73">
        <f>K14</f>
        <v>376</v>
      </c>
      <c r="G14" s="73">
        <f>H14</f>
        <v>8</v>
      </c>
      <c r="H14" s="73">
        <v>8</v>
      </c>
      <c r="I14" s="73"/>
      <c r="J14" s="73"/>
      <c r="K14" s="73">
        <v>376</v>
      </c>
      <c r="L14" s="80">
        <v>1</v>
      </c>
    </row>
    <row r="15" spans="1:12" x14ac:dyDescent="0.25">
      <c r="A15" s="71" t="s">
        <v>137</v>
      </c>
      <c r="B15" s="192" t="s">
        <v>18</v>
      </c>
      <c r="C15" s="77" t="s">
        <v>138</v>
      </c>
      <c r="D15" s="195">
        <v>687</v>
      </c>
      <c r="E15" s="198">
        <f>H15+H17+J15+J16+J17+I16</f>
        <v>17</v>
      </c>
      <c r="F15" s="195">
        <f>SUM(K15:K17)</f>
        <v>687</v>
      </c>
      <c r="G15" s="73">
        <f t="shared" si="0"/>
        <v>6</v>
      </c>
      <c r="H15" s="73">
        <v>4</v>
      </c>
      <c r="I15" s="73"/>
      <c r="J15" s="73">
        <v>2</v>
      </c>
      <c r="K15" s="73">
        <v>252</v>
      </c>
      <c r="L15" s="189">
        <v>1</v>
      </c>
    </row>
    <row r="16" spans="1:12" x14ac:dyDescent="0.25">
      <c r="A16" s="71" t="s">
        <v>139</v>
      </c>
      <c r="B16" s="193"/>
      <c r="C16" s="72" t="s">
        <v>140</v>
      </c>
      <c r="D16" s="197"/>
      <c r="E16" s="199"/>
      <c r="F16" s="197"/>
      <c r="G16" s="73">
        <f t="shared" si="0"/>
        <v>6</v>
      </c>
      <c r="H16" s="73"/>
      <c r="I16" s="73">
        <v>1</v>
      </c>
      <c r="J16" s="73">
        <v>5</v>
      </c>
      <c r="K16" s="73">
        <v>210</v>
      </c>
      <c r="L16" s="190"/>
    </row>
    <row r="17" spans="1:12" ht="16.5" customHeight="1" x14ac:dyDescent="0.25">
      <c r="A17" s="71" t="s">
        <v>141</v>
      </c>
      <c r="B17" s="194"/>
      <c r="C17" s="77" t="s">
        <v>142</v>
      </c>
      <c r="D17" s="196"/>
      <c r="E17" s="200"/>
      <c r="F17" s="196"/>
      <c r="G17" s="73">
        <f t="shared" si="0"/>
        <v>5</v>
      </c>
      <c r="H17" s="73"/>
      <c r="I17" s="73"/>
      <c r="J17" s="73">
        <v>5</v>
      </c>
      <c r="K17" s="73">
        <v>225</v>
      </c>
      <c r="L17" s="191"/>
    </row>
    <row r="18" spans="1:12" ht="29.25" customHeight="1" x14ac:dyDescent="0.25">
      <c r="A18" s="71" t="s">
        <v>143</v>
      </c>
      <c r="B18" s="78" t="s">
        <v>53</v>
      </c>
      <c r="C18" s="81" t="s">
        <v>144</v>
      </c>
      <c r="D18" s="73">
        <v>729</v>
      </c>
      <c r="E18" s="73">
        <f>H18</f>
        <v>16</v>
      </c>
      <c r="F18" s="73">
        <f>K18</f>
        <v>729</v>
      </c>
      <c r="G18" s="73">
        <f t="shared" si="0"/>
        <v>16</v>
      </c>
      <c r="H18" s="73">
        <v>16</v>
      </c>
      <c r="I18" s="73"/>
      <c r="J18" s="73"/>
      <c r="K18" s="73">
        <v>729</v>
      </c>
      <c r="L18" s="82">
        <v>1</v>
      </c>
    </row>
    <row r="19" spans="1:12" x14ac:dyDescent="0.25">
      <c r="A19" s="71" t="s">
        <v>145</v>
      </c>
      <c r="B19" s="192" t="s">
        <v>28</v>
      </c>
      <c r="C19" s="72" t="s">
        <v>146</v>
      </c>
      <c r="D19" s="192">
        <v>1153</v>
      </c>
      <c r="E19" s="195">
        <f>H19+H20</f>
        <v>20</v>
      </c>
      <c r="F19" s="195">
        <f>K19+K20</f>
        <v>973</v>
      </c>
      <c r="G19" s="73">
        <f t="shared" si="0"/>
        <v>10</v>
      </c>
      <c r="H19" s="73">
        <v>10</v>
      </c>
      <c r="I19" s="73"/>
      <c r="J19" s="73"/>
      <c r="K19" s="73">
        <v>483</v>
      </c>
      <c r="L19" s="189">
        <v>1</v>
      </c>
    </row>
    <row r="20" spans="1:12" ht="30.75" customHeight="1" x14ac:dyDescent="0.25">
      <c r="A20" s="71" t="s">
        <v>147</v>
      </c>
      <c r="B20" s="193"/>
      <c r="C20" s="77" t="s">
        <v>148</v>
      </c>
      <c r="D20" s="193"/>
      <c r="E20" s="196"/>
      <c r="F20" s="196"/>
      <c r="G20" s="76">
        <f t="shared" si="0"/>
        <v>10</v>
      </c>
      <c r="H20" s="76">
        <v>10</v>
      </c>
      <c r="I20" s="73"/>
      <c r="J20" s="73"/>
      <c r="K20" s="73">
        <v>490</v>
      </c>
      <c r="L20" s="191"/>
    </row>
    <row r="21" spans="1:12" ht="50.25" customHeight="1" x14ac:dyDescent="0.25">
      <c r="A21" s="71" t="s">
        <v>149</v>
      </c>
      <c r="B21" s="194"/>
      <c r="C21" s="75" t="s">
        <v>150</v>
      </c>
      <c r="D21" s="194"/>
      <c r="E21" s="83">
        <f>J21</f>
        <v>6</v>
      </c>
      <c r="F21" s="83">
        <v>180</v>
      </c>
      <c r="G21" s="73">
        <f t="shared" si="0"/>
        <v>6</v>
      </c>
      <c r="H21" s="73"/>
      <c r="I21" s="73"/>
      <c r="J21" s="73">
        <v>6</v>
      </c>
      <c r="K21" s="73">
        <v>180</v>
      </c>
      <c r="L21" s="84">
        <v>1</v>
      </c>
    </row>
    <row r="22" spans="1:12" x14ac:dyDescent="0.25">
      <c r="A22" s="71" t="s">
        <v>151</v>
      </c>
      <c r="B22" s="78" t="s">
        <v>79</v>
      </c>
      <c r="C22" s="85" t="s">
        <v>152</v>
      </c>
      <c r="D22" s="73">
        <v>587</v>
      </c>
      <c r="E22" s="73">
        <f>H22</f>
        <v>12</v>
      </c>
      <c r="F22" s="73">
        <f>K22</f>
        <v>587</v>
      </c>
      <c r="G22" s="73">
        <f t="shared" si="0"/>
        <v>12</v>
      </c>
      <c r="H22" s="73">
        <v>12</v>
      </c>
      <c r="I22" s="73"/>
      <c r="J22" s="73"/>
      <c r="K22" s="73">
        <v>587</v>
      </c>
      <c r="L22" s="84">
        <v>1</v>
      </c>
    </row>
    <row r="23" spans="1:12" x14ac:dyDescent="0.25">
      <c r="A23" s="71" t="s">
        <v>153</v>
      </c>
      <c r="B23" s="185" t="s">
        <v>73</v>
      </c>
      <c r="C23" s="71" t="s">
        <v>154</v>
      </c>
      <c r="D23" s="192">
        <v>622</v>
      </c>
      <c r="E23" s="188">
        <f>G23+G24</f>
        <v>13</v>
      </c>
      <c r="F23" s="188">
        <f>K23+K24</f>
        <v>622</v>
      </c>
      <c r="G23" s="73">
        <f>H23+J23</f>
        <v>6</v>
      </c>
      <c r="H23" s="73">
        <v>3</v>
      </c>
      <c r="I23" s="73"/>
      <c r="J23" s="73">
        <v>3</v>
      </c>
      <c r="K23" s="73">
        <v>296</v>
      </c>
      <c r="L23" s="189">
        <v>1</v>
      </c>
    </row>
    <row r="24" spans="1:12" ht="14.25" customHeight="1" x14ac:dyDescent="0.25">
      <c r="A24" s="71" t="s">
        <v>155</v>
      </c>
      <c r="B24" s="185"/>
      <c r="C24" s="72" t="s">
        <v>156</v>
      </c>
      <c r="D24" s="194"/>
      <c r="E24" s="188"/>
      <c r="F24" s="188"/>
      <c r="G24" s="73">
        <f t="shared" si="0"/>
        <v>7</v>
      </c>
      <c r="H24" s="73">
        <v>4</v>
      </c>
      <c r="I24" s="73"/>
      <c r="J24" s="73">
        <v>3</v>
      </c>
      <c r="K24" s="73">
        <v>326</v>
      </c>
      <c r="L24" s="191"/>
    </row>
    <row r="25" spans="1:12" ht="15.75" customHeight="1" x14ac:dyDescent="0.25">
      <c r="A25" s="71" t="s">
        <v>157</v>
      </c>
      <c r="B25" s="78" t="s">
        <v>65</v>
      </c>
      <c r="C25" s="77" t="s">
        <v>158</v>
      </c>
      <c r="D25" s="73">
        <v>513</v>
      </c>
      <c r="E25" s="73">
        <f>G25</f>
        <v>11</v>
      </c>
      <c r="F25" s="73">
        <f>K25</f>
        <v>513</v>
      </c>
      <c r="G25" s="73">
        <f t="shared" si="0"/>
        <v>11</v>
      </c>
      <c r="H25" s="73">
        <v>7</v>
      </c>
      <c r="I25" s="73"/>
      <c r="J25" s="73">
        <v>4</v>
      </c>
      <c r="K25" s="73">
        <v>513</v>
      </c>
      <c r="L25" s="82">
        <v>1</v>
      </c>
    </row>
    <row r="26" spans="1:12" ht="16.5" customHeight="1" x14ac:dyDescent="0.25">
      <c r="A26" s="71" t="s">
        <v>159</v>
      </c>
      <c r="B26" s="192" t="s">
        <v>13</v>
      </c>
      <c r="C26" s="85" t="s">
        <v>160</v>
      </c>
      <c r="D26" s="195">
        <v>533</v>
      </c>
      <c r="E26" s="195">
        <f>G26+G27</f>
        <v>12</v>
      </c>
      <c r="F26" s="73">
        <f>K26+K27</f>
        <v>533</v>
      </c>
      <c r="G26" s="73">
        <f t="shared" si="0"/>
        <v>6</v>
      </c>
      <c r="H26" s="73">
        <v>6</v>
      </c>
      <c r="I26" s="73"/>
      <c r="J26" s="73"/>
      <c r="K26" s="73">
        <v>270</v>
      </c>
      <c r="L26" s="189">
        <v>1</v>
      </c>
    </row>
    <row r="27" spans="1:12" ht="29.25" customHeight="1" x14ac:dyDescent="0.25">
      <c r="A27" s="71" t="s">
        <v>161</v>
      </c>
      <c r="B27" s="194"/>
      <c r="C27" s="86" t="s">
        <v>162</v>
      </c>
      <c r="D27" s="196"/>
      <c r="E27" s="196"/>
      <c r="F27" s="73"/>
      <c r="G27" s="73">
        <f t="shared" si="0"/>
        <v>6</v>
      </c>
      <c r="H27" s="73"/>
      <c r="I27" s="73"/>
      <c r="J27" s="73">
        <v>6</v>
      </c>
      <c r="K27" s="73">
        <v>263</v>
      </c>
      <c r="L27" s="191"/>
    </row>
    <row r="28" spans="1:12" x14ac:dyDescent="0.25">
      <c r="A28" s="87" t="s">
        <v>163</v>
      </c>
      <c r="B28" s="72"/>
      <c r="C28" s="72"/>
      <c r="D28" s="88">
        <f t="shared" ref="D28:J28" si="1">SUM(D6:D27)</f>
        <v>7154</v>
      </c>
      <c r="E28" s="88">
        <f t="shared" si="1"/>
        <v>160</v>
      </c>
      <c r="F28" s="88">
        <f t="shared" si="1"/>
        <v>7154</v>
      </c>
      <c r="G28" s="88">
        <f t="shared" si="1"/>
        <v>160</v>
      </c>
      <c r="H28" s="88">
        <f t="shared" si="1"/>
        <v>109</v>
      </c>
      <c r="I28" s="88">
        <f t="shared" si="1"/>
        <v>2</v>
      </c>
      <c r="J28" s="88">
        <f t="shared" si="1"/>
        <v>49</v>
      </c>
      <c r="K28" s="88">
        <f>SUM(K6:K27)</f>
        <v>7154</v>
      </c>
      <c r="L28" s="89">
        <v>1</v>
      </c>
    </row>
  </sheetData>
  <mergeCells count="45">
    <mergeCell ref="E23:E24"/>
    <mergeCell ref="F23:F24"/>
    <mergeCell ref="L23:L24"/>
    <mergeCell ref="B26:B27"/>
    <mergeCell ref="D26:D27"/>
    <mergeCell ref="E26:E27"/>
    <mergeCell ref="L26:L27"/>
    <mergeCell ref="B23:B24"/>
    <mergeCell ref="D23:D24"/>
    <mergeCell ref="B15:B17"/>
    <mergeCell ref="D15:D17"/>
    <mergeCell ref="E15:E17"/>
    <mergeCell ref="F15:F17"/>
    <mergeCell ref="L15:L17"/>
    <mergeCell ref="B19:B21"/>
    <mergeCell ref="D19:D21"/>
    <mergeCell ref="E19:E20"/>
    <mergeCell ref="F19:F20"/>
    <mergeCell ref="L19:L20"/>
    <mergeCell ref="B8:B9"/>
    <mergeCell ref="D8:D9"/>
    <mergeCell ref="E8:E9"/>
    <mergeCell ref="F8:F9"/>
    <mergeCell ref="L8:L9"/>
    <mergeCell ref="B10:B13"/>
    <mergeCell ref="D10:D13"/>
    <mergeCell ref="E10:E13"/>
    <mergeCell ref="F10:F13"/>
    <mergeCell ref="L10:L13"/>
    <mergeCell ref="L6:L7"/>
    <mergeCell ref="A3:A5"/>
    <mergeCell ref="B3:B5"/>
    <mergeCell ref="D3:D5"/>
    <mergeCell ref="E3:F3"/>
    <mergeCell ref="G3:K3"/>
    <mergeCell ref="L3:L5"/>
    <mergeCell ref="E4:E5"/>
    <mergeCell ref="F4:F5"/>
    <mergeCell ref="G4:G5"/>
    <mergeCell ref="H4:J4"/>
    <mergeCell ref="K4:K5"/>
    <mergeCell ref="B6:B7"/>
    <mergeCell ref="D6:D7"/>
    <mergeCell ref="E6:E7"/>
    <mergeCell ref="F6:F7"/>
  </mergeCells>
  <pageMargins left="0.31496062992125984" right="0.31496062992125984" top="0.35433070866141736" bottom="0.15748031496062992"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B11" sqref="B11:B12"/>
    </sheetView>
  </sheetViews>
  <sheetFormatPr defaultRowHeight="16.5" x14ac:dyDescent="0.25"/>
  <cols>
    <col min="1" max="1" width="21.5703125" style="91" customWidth="1"/>
    <col min="2" max="2" width="16.28515625" style="91" customWidth="1"/>
    <col min="3" max="3" width="38.140625" style="91" customWidth="1"/>
    <col min="4" max="4" width="8" style="91" customWidth="1"/>
    <col min="5" max="5" width="7.5703125" style="91" customWidth="1"/>
    <col min="6" max="6" width="7.28515625" style="91" customWidth="1"/>
    <col min="7" max="7" width="8" style="91" customWidth="1"/>
    <col min="8" max="8" width="7.5703125" style="91" customWidth="1"/>
    <col min="9" max="9" width="8.140625" style="91" customWidth="1"/>
    <col min="10" max="10" width="6" style="91" customWidth="1"/>
    <col min="11" max="11" width="9.140625" style="91" customWidth="1"/>
    <col min="12" max="256" width="9.140625" style="91"/>
    <col min="257" max="257" width="21.5703125" style="91" customWidth="1"/>
    <col min="258" max="258" width="16.28515625" style="91" customWidth="1"/>
    <col min="259" max="259" width="38.140625" style="91" customWidth="1"/>
    <col min="260" max="260" width="8" style="91" customWidth="1"/>
    <col min="261" max="261" width="7.5703125" style="91" customWidth="1"/>
    <col min="262" max="262" width="7.28515625" style="91" customWidth="1"/>
    <col min="263" max="263" width="8" style="91" customWidth="1"/>
    <col min="264" max="264" width="7.5703125" style="91" customWidth="1"/>
    <col min="265" max="265" width="8.140625" style="91" customWidth="1"/>
    <col min="266" max="266" width="6" style="91" customWidth="1"/>
    <col min="267" max="267" width="9.140625" style="91" customWidth="1"/>
    <col min="268" max="512" width="9.140625" style="91"/>
    <col min="513" max="513" width="21.5703125" style="91" customWidth="1"/>
    <col min="514" max="514" width="16.28515625" style="91" customWidth="1"/>
    <col min="515" max="515" width="38.140625" style="91" customWidth="1"/>
    <col min="516" max="516" width="8" style="91" customWidth="1"/>
    <col min="517" max="517" width="7.5703125" style="91" customWidth="1"/>
    <col min="518" max="518" width="7.28515625" style="91" customWidth="1"/>
    <col min="519" max="519" width="8" style="91" customWidth="1"/>
    <col min="520" max="520" width="7.5703125" style="91" customWidth="1"/>
    <col min="521" max="521" width="8.140625" style="91" customWidth="1"/>
    <col min="522" max="522" width="6" style="91" customWidth="1"/>
    <col min="523" max="523" width="9.140625" style="91" customWidth="1"/>
    <col min="524" max="768" width="9.140625" style="91"/>
    <col min="769" max="769" width="21.5703125" style="91" customWidth="1"/>
    <col min="770" max="770" width="16.28515625" style="91" customWidth="1"/>
    <col min="771" max="771" width="38.140625" style="91" customWidth="1"/>
    <col min="772" max="772" width="8" style="91" customWidth="1"/>
    <col min="773" max="773" width="7.5703125" style="91" customWidth="1"/>
    <col min="774" max="774" width="7.28515625" style="91" customWidth="1"/>
    <col min="775" max="775" width="8" style="91" customWidth="1"/>
    <col min="776" max="776" width="7.5703125" style="91" customWidth="1"/>
    <col min="777" max="777" width="8.140625" style="91" customWidth="1"/>
    <col min="778" max="778" width="6" style="91" customWidth="1"/>
    <col min="779" max="779" width="9.140625" style="91" customWidth="1"/>
    <col min="780" max="1024" width="9.140625" style="91"/>
    <col min="1025" max="1025" width="21.5703125" style="91" customWidth="1"/>
    <col min="1026" max="1026" width="16.28515625" style="91" customWidth="1"/>
    <col min="1027" max="1027" width="38.140625" style="91" customWidth="1"/>
    <col min="1028" max="1028" width="8" style="91" customWidth="1"/>
    <col min="1029" max="1029" width="7.5703125" style="91" customWidth="1"/>
    <col min="1030" max="1030" width="7.28515625" style="91" customWidth="1"/>
    <col min="1031" max="1031" width="8" style="91" customWidth="1"/>
    <col min="1032" max="1032" width="7.5703125" style="91" customWidth="1"/>
    <col min="1033" max="1033" width="8.140625" style="91" customWidth="1"/>
    <col min="1034" max="1034" width="6" style="91" customWidth="1"/>
    <col min="1035" max="1035" width="9.140625" style="91" customWidth="1"/>
    <col min="1036" max="1280" width="9.140625" style="91"/>
    <col min="1281" max="1281" width="21.5703125" style="91" customWidth="1"/>
    <col min="1282" max="1282" width="16.28515625" style="91" customWidth="1"/>
    <col min="1283" max="1283" width="38.140625" style="91" customWidth="1"/>
    <col min="1284" max="1284" width="8" style="91" customWidth="1"/>
    <col min="1285" max="1285" width="7.5703125" style="91" customWidth="1"/>
    <col min="1286" max="1286" width="7.28515625" style="91" customWidth="1"/>
    <col min="1287" max="1287" width="8" style="91" customWidth="1"/>
    <col min="1288" max="1288" width="7.5703125" style="91" customWidth="1"/>
    <col min="1289" max="1289" width="8.140625" style="91" customWidth="1"/>
    <col min="1290" max="1290" width="6" style="91" customWidth="1"/>
    <col min="1291" max="1291" width="9.140625" style="91" customWidth="1"/>
    <col min="1292" max="1536" width="9.140625" style="91"/>
    <col min="1537" max="1537" width="21.5703125" style="91" customWidth="1"/>
    <col min="1538" max="1538" width="16.28515625" style="91" customWidth="1"/>
    <col min="1539" max="1539" width="38.140625" style="91" customWidth="1"/>
    <col min="1540" max="1540" width="8" style="91" customWidth="1"/>
    <col min="1541" max="1541" width="7.5703125" style="91" customWidth="1"/>
    <col min="1542" max="1542" width="7.28515625" style="91" customWidth="1"/>
    <col min="1543" max="1543" width="8" style="91" customWidth="1"/>
    <col min="1544" max="1544" width="7.5703125" style="91" customWidth="1"/>
    <col min="1545" max="1545" width="8.140625" style="91" customWidth="1"/>
    <col min="1546" max="1546" width="6" style="91" customWidth="1"/>
    <col min="1547" max="1547" width="9.140625" style="91" customWidth="1"/>
    <col min="1548" max="1792" width="9.140625" style="91"/>
    <col min="1793" max="1793" width="21.5703125" style="91" customWidth="1"/>
    <col min="1794" max="1794" width="16.28515625" style="91" customWidth="1"/>
    <col min="1795" max="1795" width="38.140625" style="91" customWidth="1"/>
    <col min="1796" max="1796" width="8" style="91" customWidth="1"/>
    <col min="1797" max="1797" width="7.5703125" style="91" customWidth="1"/>
    <col min="1798" max="1798" width="7.28515625" style="91" customWidth="1"/>
    <col min="1799" max="1799" width="8" style="91" customWidth="1"/>
    <col min="1800" max="1800" width="7.5703125" style="91" customWidth="1"/>
    <col min="1801" max="1801" width="8.140625" style="91" customWidth="1"/>
    <col min="1802" max="1802" width="6" style="91" customWidth="1"/>
    <col min="1803" max="1803" width="9.140625" style="91" customWidth="1"/>
    <col min="1804" max="2048" width="9.140625" style="91"/>
    <col min="2049" max="2049" width="21.5703125" style="91" customWidth="1"/>
    <col min="2050" max="2050" width="16.28515625" style="91" customWidth="1"/>
    <col min="2051" max="2051" width="38.140625" style="91" customWidth="1"/>
    <col min="2052" max="2052" width="8" style="91" customWidth="1"/>
    <col min="2053" max="2053" width="7.5703125" style="91" customWidth="1"/>
    <col min="2054" max="2054" width="7.28515625" style="91" customWidth="1"/>
    <col min="2055" max="2055" width="8" style="91" customWidth="1"/>
    <col min="2056" max="2056" width="7.5703125" style="91" customWidth="1"/>
    <col min="2057" max="2057" width="8.140625" style="91" customWidth="1"/>
    <col min="2058" max="2058" width="6" style="91" customWidth="1"/>
    <col min="2059" max="2059" width="9.140625" style="91" customWidth="1"/>
    <col min="2060" max="2304" width="9.140625" style="91"/>
    <col min="2305" max="2305" width="21.5703125" style="91" customWidth="1"/>
    <col min="2306" max="2306" width="16.28515625" style="91" customWidth="1"/>
    <col min="2307" max="2307" width="38.140625" style="91" customWidth="1"/>
    <col min="2308" max="2308" width="8" style="91" customWidth="1"/>
    <col min="2309" max="2309" width="7.5703125" style="91" customWidth="1"/>
    <col min="2310" max="2310" width="7.28515625" style="91" customWidth="1"/>
    <col min="2311" max="2311" width="8" style="91" customWidth="1"/>
    <col min="2312" max="2312" width="7.5703125" style="91" customWidth="1"/>
    <col min="2313" max="2313" width="8.140625" style="91" customWidth="1"/>
    <col min="2314" max="2314" width="6" style="91" customWidth="1"/>
    <col min="2315" max="2315" width="9.140625" style="91" customWidth="1"/>
    <col min="2316" max="2560" width="9.140625" style="91"/>
    <col min="2561" max="2561" width="21.5703125" style="91" customWidth="1"/>
    <col min="2562" max="2562" width="16.28515625" style="91" customWidth="1"/>
    <col min="2563" max="2563" width="38.140625" style="91" customWidth="1"/>
    <col min="2564" max="2564" width="8" style="91" customWidth="1"/>
    <col min="2565" max="2565" width="7.5703125" style="91" customWidth="1"/>
    <col min="2566" max="2566" width="7.28515625" style="91" customWidth="1"/>
    <col min="2567" max="2567" width="8" style="91" customWidth="1"/>
    <col min="2568" max="2568" width="7.5703125" style="91" customWidth="1"/>
    <col min="2569" max="2569" width="8.140625" style="91" customWidth="1"/>
    <col min="2570" max="2570" width="6" style="91" customWidth="1"/>
    <col min="2571" max="2571" width="9.140625" style="91" customWidth="1"/>
    <col min="2572" max="2816" width="9.140625" style="91"/>
    <col min="2817" max="2817" width="21.5703125" style="91" customWidth="1"/>
    <col min="2818" max="2818" width="16.28515625" style="91" customWidth="1"/>
    <col min="2819" max="2819" width="38.140625" style="91" customWidth="1"/>
    <col min="2820" max="2820" width="8" style="91" customWidth="1"/>
    <col min="2821" max="2821" width="7.5703125" style="91" customWidth="1"/>
    <col min="2822" max="2822" width="7.28515625" style="91" customWidth="1"/>
    <col min="2823" max="2823" width="8" style="91" customWidth="1"/>
    <col min="2824" max="2824" width="7.5703125" style="91" customWidth="1"/>
    <col min="2825" max="2825" width="8.140625" style="91" customWidth="1"/>
    <col min="2826" max="2826" width="6" style="91" customWidth="1"/>
    <col min="2827" max="2827" width="9.140625" style="91" customWidth="1"/>
    <col min="2828" max="3072" width="9.140625" style="91"/>
    <col min="3073" max="3073" width="21.5703125" style="91" customWidth="1"/>
    <col min="3074" max="3074" width="16.28515625" style="91" customWidth="1"/>
    <col min="3075" max="3075" width="38.140625" style="91" customWidth="1"/>
    <col min="3076" max="3076" width="8" style="91" customWidth="1"/>
    <col min="3077" max="3077" width="7.5703125" style="91" customWidth="1"/>
    <col min="3078" max="3078" width="7.28515625" style="91" customWidth="1"/>
    <col min="3079" max="3079" width="8" style="91" customWidth="1"/>
    <col min="3080" max="3080" width="7.5703125" style="91" customWidth="1"/>
    <col min="3081" max="3081" width="8.140625" style="91" customWidth="1"/>
    <col min="3082" max="3082" width="6" style="91" customWidth="1"/>
    <col min="3083" max="3083" width="9.140625" style="91" customWidth="1"/>
    <col min="3084" max="3328" width="9.140625" style="91"/>
    <col min="3329" max="3329" width="21.5703125" style="91" customWidth="1"/>
    <col min="3330" max="3330" width="16.28515625" style="91" customWidth="1"/>
    <col min="3331" max="3331" width="38.140625" style="91" customWidth="1"/>
    <col min="3332" max="3332" width="8" style="91" customWidth="1"/>
    <col min="3333" max="3333" width="7.5703125" style="91" customWidth="1"/>
    <col min="3334" max="3334" width="7.28515625" style="91" customWidth="1"/>
    <col min="3335" max="3335" width="8" style="91" customWidth="1"/>
    <col min="3336" max="3336" width="7.5703125" style="91" customWidth="1"/>
    <col min="3337" max="3337" width="8.140625" style="91" customWidth="1"/>
    <col min="3338" max="3338" width="6" style="91" customWidth="1"/>
    <col min="3339" max="3339" width="9.140625" style="91" customWidth="1"/>
    <col min="3340" max="3584" width="9.140625" style="91"/>
    <col min="3585" max="3585" width="21.5703125" style="91" customWidth="1"/>
    <col min="3586" max="3586" width="16.28515625" style="91" customWidth="1"/>
    <col min="3587" max="3587" width="38.140625" style="91" customWidth="1"/>
    <col min="3588" max="3588" width="8" style="91" customWidth="1"/>
    <col min="3589" max="3589" width="7.5703125" style="91" customWidth="1"/>
    <col min="3590" max="3590" width="7.28515625" style="91" customWidth="1"/>
    <col min="3591" max="3591" width="8" style="91" customWidth="1"/>
    <col min="3592" max="3592" width="7.5703125" style="91" customWidth="1"/>
    <col min="3593" max="3593" width="8.140625" style="91" customWidth="1"/>
    <col min="3594" max="3594" width="6" style="91" customWidth="1"/>
    <col min="3595" max="3595" width="9.140625" style="91" customWidth="1"/>
    <col min="3596" max="3840" width="9.140625" style="91"/>
    <col min="3841" max="3841" width="21.5703125" style="91" customWidth="1"/>
    <col min="3842" max="3842" width="16.28515625" style="91" customWidth="1"/>
    <col min="3843" max="3843" width="38.140625" style="91" customWidth="1"/>
    <col min="3844" max="3844" width="8" style="91" customWidth="1"/>
    <col min="3845" max="3845" width="7.5703125" style="91" customWidth="1"/>
    <col min="3846" max="3846" width="7.28515625" style="91" customWidth="1"/>
    <col min="3847" max="3847" width="8" style="91" customWidth="1"/>
    <col min="3848" max="3848" width="7.5703125" style="91" customWidth="1"/>
    <col min="3849" max="3849" width="8.140625" style="91" customWidth="1"/>
    <col min="3850" max="3850" width="6" style="91" customWidth="1"/>
    <col min="3851" max="3851" width="9.140625" style="91" customWidth="1"/>
    <col min="3852" max="4096" width="9.140625" style="91"/>
    <col min="4097" max="4097" width="21.5703125" style="91" customWidth="1"/>
    <col min="4098" max="4098" width="16.28515625" style="91" customWidth="1"/>
    <col min="4099" max="4099" width="38.140625" style="91" customWidth="1"/>
    <col min="4100" max="4100" width="8" style="91" customWidth="1"/>
    <col min="4101" max="4101" width="7.5703125" style="91" customWidth="1"/>
    <col min="4102" max="4102" width="7.28515625" style="91" customWidth="1"/>
    <col min="4103" max="4103" width="8" style="91" customWidth="1"/>
    <col min="4104" max="4104" width="7.5703125" style="91" customWidth="1"/>
    <col min="4105" max="4105" width="8.140625" style="91" customWidth="1"/>
    <col min="4106" max="4106" width="6" style="91" customWidth="1"/>
    <col min="4107" max="4107" width="9.140625" style="91" customWidth="1"/>
    <col min="4108" max="4352" width="9.140625" style="91"/>
    <col min="4353" max="4353" width="21.5703125" style="91" customWidth="1"/>
    <col min="4354" max="4354" width="16.28515625" style="91" customWidth="1"/>
    <col min="4355" max="4355" width="38.140625" style="91" customWidth="1"/>
    <col min="4356" max="4356" width="8" style="91" customWidth="1"/>
    <col min="4357" max="4357" width="7.5703125" style="91" customWidth="1"/>
    <col min="4358" max="4358" width="7.28515625" style="91" customWidth="1"/>
    <col min="4359" max="4359" width="8" style="91" customWidth="1"/>
    <col min="4360" max="4360" width="7.5703125" style="91" customWidth="1"/>
    <col min="4361" max="4361" width="8.140625" style="91" customWidth="1"/>
    <col min="4362" max="4362" width="6" style="91" customWidth="1"/>
    <col min="4363" max="4363" width="9.140625" style="91" customWidth="1"/>
    <col min="4364" max="4608" width="9.140625" style="91"/>
    <col min="4609" max="4609" width="21.5703125" style="91" customWidth="1"/>
    <col min="4610" max="4610" width="16.28515625" style="91" customWidth="1"/>
    <col min="4611" max="4611" width="38.140625" style="91" customWidth="1"/>
    <col min="4612" max="4612" width="8" style="91" customWidth="1"/>
    <col min="4613" max="4613" width="7.5703125" style="91" customWidth="1"/>
    <col min="4614" max="4614" width="7.28515625" style="91" customWidth="1"/>
    <col min="4615" max="4615" width="8" style="91" customWidth="1"/>
    <col min="4616" max="4616" width="7.5703125" style="91" customWidth="1"/>
    <col min="4617" max="4617" width="8.140625" style="91" customWidth="1"/>
    <col min="4618" max="4618" width="6" style="91" customWidth="1"/>
    <col min="4619" max="4619" width="9.140625" style="91" customWidth="1"/>
    <col min="4620" max="4864" width="9.140625" style="91"/>
    <col min="4865" max="4865" width="21.5703125" style="91" customWidth="1"/>
    <col min="4866" max="4866" width="16.28515625" style="91" customWidth="1"/>
    <col min="4867" max="4867" width="38.140625" style="91" customWidth="1"/>
    <col min="4868" max="4868" width="8" style="91" customWidth="1"/>
    <col min="4869" max="4869" width="7.5703125" style="91" customWidth="1"/>
    <col min="4870" max="4870" width="7.28515625" style="91" customWidth="1"/>
    <col min="4871" max="4871" width="8" style="91" customWidth="1"/>
    <col min="4872" max="4872" width="7.5703125" style="91" customWidth="1"/>
    <col min="4873" max="4873" width="8.140625" style="91" customWidth="1"/>
    <col min="4874" max="4874" width="6" style="91" customWidth="1"/>
    <col min="4875" max="4875" width="9.140625" style="91" customWidth="1"/>
    <col min="4876" max="5120" width="9.140625" style="91"/>
    <col min="5121" max="5121" width="21.5703125" style="91" customWidth="1"/>
    <col min="5122" max="5122" width="16.28515625" style="91" customWidth="1"/>
    <col min="5123" max="5123" width="38.140625" style="91" customWidth="1"/>
    <col min="5124" max="5124" width="8" style="91" customWidth="1"/>
    <col min="5125" max="5125" width="7.5703125" style="91" customWidth="1"/>
    <col min="5126" max="5126" width="7.28515625" style="91" customWidth="1"/>
    <col min="5127" max="5127" width="8" style="91" customWidth="1"/>
    <col min="5128" max="5128" width="7.5703125" style="91" customWidth="1"/>
    <col min="5129" max="5129" width="8.140625" style="91" customWidth="1"/>
    <col min="5130" max="5130" width="6" style="91" customWidth="1"/>
    <col min="5131" max="5131" width="9.140625" style="91" customWidth="1"/>
    <col min="5132" max="5376" width="9.140625" style="91"/>
    <col min="5377" max="5377" width="21.5703125" style="91" customWidth="1"/>
    <col min="5378" max="5378" width="16.28515625" style="91" customWidth="1"/>
    <col min="5379" max="5379" width="38.140625" style="91" customWidth="1"/>
    <col min="5380" max="5380" width="8" style="91" customWidth="1"/>
    <col min="5381" max="5381" width="7.5703125" style="91" customWidth="1"/>
    <col min="5382" max="5382" width="7.28515625" style="91" customWidth="1"/>
    <col min="5383" max="5383" width="8" style="91" customWidth="1"/>
    <col min="5384" max="5384" width="7.5703125" style="91" customWidth="1"/>
    <col min="5385" max="5385" width="8.140625" style="91" customWidth="1"/>
    <col min="5386" max="5386" width="6" style="91" customWidth="1"/>
    <col min="5387" max="5387" width="9.140625" style="91" customWidth="1"/>
    <col min="5388" max="5632" width="9.140625" style="91"/>
    <col min="5633" max="5633" width="21.5703125" style="91" customWidth="1"/>
    <col min="5634" max="5634" width="16.28515625" style="91" customWidth="1"/>
    <col min="5635" max="5635" width="38.140625" style="91" customWidth="1"/>
    <col min="5636" max="5636" width="8" style="91" customWidth="1"/>
    <col min="5637" max="5637" width="7.5703125" style="91" customWidth="1"/>
    <col min="5638" max="5638" width="7.28515625" style="91" customWidth="1"/>
    <col min="5639" max="5639" width="8" style="91" customWidth="1"/>
    <col min="5640" max="5640" width="7.5703125" style="91" customWidth="1"/>
    <col min="5641" max="5641" width="8.140625" style="91" customWidth="1"/>
    <col min="5642" max="5642" width="6" style="91" customWidth="1"/>
    <col min="5643" max="5643" width="9.140625" style="91" customWidth="1"/>
    <col min="5644" max="5888" width="9.140625" style="91"/>
    <col min="5889" max="5889" width="21.5703125" style="91" customWidth="1"/>
    <col min="5890" max="5890" width="16.28515625" style="91" customWidth="1"/>
    <col min="5891" max="5891" width="38.140625" style="91" customWidth="1"/>
    <col min="5892" max="5892" width="8" style="91" customWidth="1"/>
    <col min="5893" max="5893" width="7.5703125" style="91" customWidth="1"/>
    <col min="5894" max="5894" width="7.28515625" style="91" customWidth="1"/>
    <col min="5895" max="5895" width="8" style="91" customWidth="1"/>
    <col min="5896" max="5896" width="7.5703125" style="91" customWidth="1"/>
    <col min="5897" max="5897" width="8.140625" style="91" customWidth="1"/>
    <col min="5898" max="5898" width="6" style="91" customWidth="1"/>
    <col min="5899" max="5899" width="9.140625" style="91" customWidth="1"/>
    <col min="5900" max="6144" width="9.140625" style="91"/>
    <col min="6145" max="6145" width="21.5703125" style="91" customWidth="1"/>
    <col min="6146" max="6146" width="16.28515625" style="91" customWidth="1"/>
    <col min="6147" max="6147" width="38.140625" style="91" customWidth="1"/>
    <col min="6148" max="6148" width="8" style="91" customWidth="1"/>
    <col min="6149" max="6149" width="7.5703125" style="91" customWidth="1"/>
    <col min="6150" max="6150" width="7.28515625" style="91" customWidth="1"/>
    <col min="6151" max="6151" width="8" style="91" customWidth="1"/>
    <col min="6152" max="6152" width="7.5703125" style="91" customWidth="1"/>
    <col min="6153" max="6153" width="8.140625" style="91" customWidth="1"/>
    <col min="6154" max="6154" width="6" style="91" customWidth="1"/>
    <col min="6155" max="6155" width="9.140625" style="91" customWidth="1"/>
    <col min="6156" max="6400" width="9.140625" style="91"/>
    <col min="6401" max="6401" width="21.5703125" style="91" customWidth="1"/>
    <col min="6402" max="6402" width="16.28515625" style="91" customWidth="1"/>
    <col min="6403" max="6403" width="38.140625" style="91" customWidth="1"/>
    <col min="6404" max="6404" width="8" style="91" customWidth="1"/>
    <col min="6405" max="6405" width="7.5703125" style="91" customWidth="1"/>
    <col min="6406" max="6406" width="7.28515625" style="91" customWidth="1"/>
    <col min="6407" max="6407" width="8" style="91" customWidth="1"/>
    <col min="6408" max="6408" width="7.5703125" style="91" customWidth="1"/>
    <col min="6409" max="6409" width="8.140625" style="91" customWidth="1"/>
    <col min="6410" max="6410" width="6" style="91" customWidth="1"/>
    <col min="6411" max="6411" width="9.140625" style="91" customWidth="1"/>
    <col min="6412" max="6656" width="9.140625" style="91"/>
    <col min="6657" max="6657" width="21.5703125" style="91" customWidth="1"/>
    <col min="6658" max="6658" width="16.28515625" style="91" customWidth="1"/>
    <col min="6659" max="6659" width="38.140625" style="91" customWidth="1"/>
    <col min="6660" max="6660" width="8" style="91" customWidth="1"/>
    <col min="6661" max="6661" width="7.5703125" style="91" customWidth="1"/>
    <col min="6662" max="6662" width="7.28515625" style="91" customWidth="1"/>
    <col min="6663" max="6663" width="8" style="91" customWidth="1"/>
    <col min="6664" max="6664" width="7.5703125" style="91" customWidth="1"/>
    <col min="6665" max="6665" width="8.140625" style="91" customWidth="1"/>
    <col min="6666" max="6666" width="6" style="91" customWidth="1"/>
    <col min="6667" max="6667" width="9.140625" style="91" customWidth="1"/>
    <col min="6668" max="6912" width="9.140625" style="91"/>
    <col min="6913" max="6913" width="21.5703125" style="91" customWidth="1"/>
    <col min="6914" max="6914" width="16.28515625" style="91" customWidth="1"/>
    <col min="6915" max="6915" width="38.140625" style="91" customWidth="1"/>
    <col min="6916" max="6916" width="8" style="91" customWidth="1"/>
    <col min="6917" max="6917" width="7.5703125" style="91" customWidth="1"/>
    <col min="6918" max="6918" width="7.28515625" style="91" customWidth="1"/>
    <col min="6919" max="6919" width="8" style="91" customWidth="1"/>
    <col min="6920" max="6920" width="7.5703125" style="91" customWidth="1"/>
    <col min="6921" max="6921" width="8.140625" style="91" customWidth="1"/>
    <col min="6922" max="6922" width="6" style="91" customWidth="1"/>
    <col min="6923" max="6923" width="9.140625" style="91" customWidth="1"/>
    <col min="6924" max="7168" width="9.140625" style="91"/>
    <col min="7169" max="7169" width="21.5703125" style="91" customWidth="1"/>
    <col min="7170" max="7170" width="16.28515625" style="91" customWidth="1"/>
    <col min="7171" max="7171" width="38.140625" style="91" customWidth="1"/>
    <col min="7172" max="7172" width="8" style="91" customWidth="1"/>
    <col min="7173" max="7173" width="7.5703125" style="91" customWidth="1"/>
    <col min="7174" max="7174" width="7.28515625" style="91" customWidth="1"/>
    <col min="7175" max="7175" width="8" style="91" customWidth="1"/>
    <col min="7176" max="7176" width="7.5703125" style="91" customWidth="1"/>
    <col min="7177" max="7177" width="8.140625" style="91" customWidth="1"/>
    <col min="7178" max="7178" width="6" style="91" customWidth="1"/>
    <col min="7179" max="7179" width="9.140625" style="91" customWidth="1"/>
    <col min="7180" max="7424" width="9.140625" style="91"/>
    <col min="7425" max="7425" width="21.5703125" style="91" customWidth="1"/>
    <col min="7426" max="7426" width="16.28515625" style="91" customWidth="1"/>
    <col min="7427" max="7427" width="38.140625" style="91" customWidth="1"/>
    <col min="7428" max="7428" width="8" style="91" customWidth="1"/>
    <col min="7429" max="7429" width="7.5703125" style="91" customWidth="1"/>
    <col min="7430" max="7430" width="7.28515625" style="91" customWidth="1"/>
    <col min="7431" max="7431" width="8" style="91" customWidth="1"/>
    <col min="7432" max="7432" width="7.5703125" style="91" customWidth="1"/>
    <col min="7433" max="7433" width="8.140625" style="91" customWidth="1"/>
    <col min="7434" max="7434" width="6" style="91" customWidth="1"/>
    <col min="7435" max="7435" width="9.140625" style="91" customWidth="1"/>
    <col min="7436" max="7680" width="9.140625" style="91"/>
    <col min="7681" max="7681" width="21.5703125" style="91" customWidth="1"/>
    <col min="7682" max="7682" width="16.28515625" style="91" customWidth="1"/>
    <col min="7683" max="7683" width="38.140625" style="91" customWidth="1"/>
    <col min="7684" max="7684" width="8" style="91" customWidth="1"/>
    <col min="7685" max="7685" width="7.5703125" style="91" customWidth="1"/>
    <col min="7686" max="7686" width="7.28515625" style="91" customWidth="1"/>
    <col min="7687" max="7687" width="8" style="91" customWidth="1"/>
    <col min="7688" max="7688" width="7.5703125" style="91" customWidth="1"/>
    <col min="7689" max="7689" width="8.140625" style="91" customWidth="1"/>
    <col min="7690" max="7690" width="6" style="91" customWidth="1"/>
    <col min="7691" max="7691" width="9.140625" style="91" customWidth="1"/>
    <col min="7692" max="7936" width="9.140625" style="91"/>
    <col min="7937" max="7937" width="21.5703125" style="91" customWidth="1"/>
    <col min="7938" max="7938" width="16.28515625" style="91" customWidth="1"/>
    <col min="7939" max="7939" width="38.140625" style="91" customWidth="1"/>
    <col min="7940" max="7940" width="8" style="91" customWidth="1"/>
    <col min="7941" max="7941" width="7.5703125" style="91" customWidth="1"/>
    <col min="7942" max="7942" width="7.28515625" style="91" customWidth="1"/>
    <col min="7943" max="7943" width="8" style="91" customWidth="1"/>
    <col min="7944" max="7944" width="7.5703125" style="91" customWidth="1"/>
    <col min="7945" max="7945" width="8.140625" style="91" customWidth="1"/>
    <col min="7946" max="7946" width="6" style="91" customWidth="1"/>
    <col min="7947" max="7947" width="9.140625" style="91" customWidth="1"/>
    <col min="7948" max="8192" width="9.140625" style="91"/>
    <col min="8193" max="8193" width="21.5703125" style="91" customWidth="1"/>
    <col min="8194" max="8194" width="16.28515625" style="91" customWidth="1"/>
    <col min="8195" max="8195" width="38.140625" style="91" customWidth="1"/>
    <col min="8196" max="8196" width="8" style="91" customWidth="1"/>
    <col min="8197" max="8197" width="7.5703125" style="91" customWidth="1"/>
    <col min="8198" max="8198" width="7.28515625" style="91" customWidth="1"/>
    <col min="8199" max="8199" width="8" style="91" customWidth="1"/>
    <col min="8200" max="8200" width="7.5703125" style="91" customWidth="1"/>
    <col min="8201" max="8201" width="8.140625" style="91" customWidth="1"/>
    <col min="8202" max="8202" width="6" style="91" customWidth="1"/>
    <col min="8203" max="8203" width="9.140625" style="91" customWidth="1"/>
    <col min="8204" max="8448" width="9.140625" style="91"/>
    <col min="8449" max="8449" width="21.5703125" style="91" customWidth="1"/>
    <col min="8450" max="8450" width="16.28515625" style="91" customWidth="1"/>
    <col min="8451" max="8451" width="38.140625" style="91" customWidth="1"/>
    <col min="8452" max="8452" width="8" style="91" customWidth="1"/>
    <col min="8453" max="8453" width="7.5703125" style="91" customWidth="1"/>
    <col min="8454" max="8454" width="7.28515625" style="91" customWidth="1"/>
    <col min="8455" max="8455" width="8" style="91" customWidth="1"/>
    <col min="8456" max="8456" width="7.5703125" style="91" customWidth="1"/>
    <col min="8457" max="8457" width="8.140625" style="91" customWidth="1"/>
    <col min="8458" max="8458" width="6" style="91" customWidth="1"/>
    <col min="8459" max="8459" width="9.140625" style="91" customWidth="1"/>
    <col min="8460" max="8704" width="9.140625" style="91"/>
    <col min="8705" max="8705" width="21.5703125" style="91" customWidth="1"/>
    <col min="8706" max="8706" width="16.28515625" style="91" customWidth="1"/>
    <col min="8707" max="8707" width="38.140625" style="91" customWidth="1"/>
    <col min="8708" max="8708" width="8" style="91" customWidth="1"/>
    <col min="8709" max="8709" width="7.5703125" style="91" customWidth="1"/>
    <col min="8710" max="8710" width="7.28515625" style="91" customWidth="1"/>
    <col min="8711" max="8711" width="8" style="91" customWidth="1"/>
    <col min="8712" max="8712" width="7.5703125" style="91" customWidth="1"/>
    <col min="8713" max="8713" width="8.140625" style="91" customWidth="1"/>
    <col min="8714" max="8714" width="6" style="91" customWidth="1"/>
    <col min="8715" max="8715" width="9.140625" style="91" customWidth="1"/>
    <col min="8716" max="8960" width="9.140625" style="91"/>
    <col min="8961" max="8961" width="21.5703125" style="91" customWidth="1"/>
    <col min="8962" max="8962" width="16.28515625" style="91" customWidth="1"/>
    <col min="8963" max="8963" width="38.140625" style="91" customWidth="1"/>
    <col min="8964" max="8964" width="8" style="91" customWidth="1"/>
    <col min="8965" max="8965" width="7.5703125" style="91" customWidth="1"/>
    <col min="8966" max="8966" width="7.28515625" style="91" customWidth="1"/>
    <col min="8967" max="8967" width="8" style="91" customWidth="1"/>
    <col min="8968" max="8968" width="7.5703125" style="91" customWidth="1"/>
    <col min="8969" max="8969" width="8.140625" style="91" customWidth="1"/>
    <col min="8970" max="8970" width="6" style="91" customWidth="1"/>
    <col min="8971" max="8971" width="9.140625" style="91" customWidth="1"/>
    <col min="8972" max="9216" width="9.140625" style="91"/>
    <col min="9217" max="9217" width="21.5703125" style="91" customWidth="1"/>
    <col min="9218" max="9218" width="16.28515625" style="91" customWidth="1"/>
    <col min="9219" max="9219" width="38.140625" style="91" customWidth="1"/>
    <col min="9220" max="9220" width="8" style="91" customWidth="1"/>
    <col min="9221" max="9221" width="7.5703125" style="91" customWidth="1"/>
    <col min="9222" max="9222" width="7.28515625" style="91" customWidth="1"/>
    <col min="9223" max="9223" width="8" style="91" customWidth="1"/>
    <col min="9224" max="9224" width="7.5703125" style="91" customWidth="1"/>
    <col min="9225" max="9225" width="8.140625" style="91" customWidth="1"/>
    <col min="9226" max="9226" width="6" style="91" customWidth="1"/>
    <col min="9227" max="9227" width="9.140625" style="91" customWidth="1"/>
    <col min="9228" max="9472" width="9.140625" style="91"/>
    <col min="9473" max="9473" width="21.5703125" style="91" customWidth="1"/>
    <col min="9474" max="9474" width="16.28515625" style="91" customWidth="1"/>
    <col min="9475" max="9475" width="38.140625" style="91" customWidth="1"/>
    <col min="9476" max="9476" width="8" style="91" customWidth="1"/>
    <col min="9477" max="9477" width="7.5703125" style="91" customWidth="1"/>
    <col min="9478" max="9478" width="7.28515625" style="91" customWidth="1"/>
    <col min="9479" max="9479" width="8" style="91" customWidth="1"/>
    <col min="9480" max="9480" width="7.5703125" style="91" customWidth="1"/>
    <col min="9481" max="9481" width="8.140625" style="91" customWidth="1"/>
    <col min="9482" max="9482" width="6" style="91" customWidth="1"/>
    <col min="9483" max="9483" width="9.140625" style="91" customWidth="1"/>
    <col min="9484" max="9728" width="9.140625" style="91"/>
    <col min="9729" max="9729" width="21.5703125" style="91" customWidth="1"/>
    <col min="9730" max="9730" width="16.28515625" style="91" customWidth="1"/>
    <col min="9731" max="9731" width="38.140625" style="91" customWidth="1"/>
    <col min="9732" max="9732" width="8" style="91" customWidth="1"/>
    <col min="9733" max="9733" width="7.5703125" style="91" customWidth="1"/>
    <col min="9734" max="9734" width="7.28515625" style="91" customWidth="1"/>
    <col min="9735" max="9735" width="8" style="91" customWidth="1"/>
    <col min="9736" max="9736" width="7.5703125" style="91" customWidth="1"/>
    <col min="9737" max="9737" width="8.140625" style="91" customWidth="1"/>
    <col min="9738" max="9738" width="6" style="91" customWidth="1"/>
    <col min="9739" max="9739" width="9.140625" style="91" customWidth="1"/>
    <col min="9740" max="9984" width="9.140625" style="91"/>
    <col min="9985" max="9985" width="21.5703125" style="91" customWidth="1"/>
    <col min="9986" max="9986" width="16.28515625" style="91" customWidth="1"/>
    <col min="9987" max="9987" width="38.140625" style="91" customWidth="1"/>
    <col min="9988" max="9988" width="8" style="91" customWidth="1"/>
    <col min="9989" max="9989" width="7.5703125" style="91" customWidth="1"/>
    <col min="9990" max="9990" width="7.28515625" style="91" customWidth="1"/>
    <col min="9991" max="9991" width="8" style="91" customWidth="1"/>
    <col min="9992" max="9992" width="7.5703125" style="91" customWidth="1"/>
    <col min="9993" max="9993" width="8.140625" style="91" customWidth="1"/>
    <col min="9994" max="9994" width="6" style="91" customWidth="1"/>
    <col min="9995" max="9995" width="9.140625" style="91" customWidth="1"/>
    <col min="9996" max="10240" width="9.140625" style="91"/>
    <col min="10241" max="10241" width="21.5703125" style="91" customWidth="1"/>
    <col min="10242" max="10242" width="16.28515625" style="91" customWidth="1"/>
    <col min="10243" max="10243" width="38.140625" style="91" customWidth="1"/>
    <col min="10244" max="10244" width="8" style="91" customWidth="1"/>
    <col min="10245" max="10245" width="7.5703125" style="91" customWidth="1"/>
    <col min="10246" max="10246" width="7.28515625" style="91" customWidth="1"/>
    <col min="10247" max="10247" width="8" style="91" customWidth="1"/>
    <col min="10248" max="10248" width="7.5703125" style="91" customWidth="1"/>
    <col min="10249" max="10249" width="8.140625" style="91" customWidth="1"/>
    <col min="10250" max="10250" width="6" style="91" customWidth="1"/>
    <col min="10251" max="10251" width="9.140625" style="91" customWidth="1"/>
    <col min="10252" max="10496" width="9.140625" style="91"/>
    <col min="10497" max="10497" width="21.5703125" style="91" customWidth="1"/>
    <col min="10498" max="10498" width="16.28515625" style="91" customWidth="1"/>
    <col min="10499" max="10499" width="38.140625" style="91" customWidth="1"/>
    <col min="10500" max="10500" width="8" style="91" customWidth="1"/>
    <col min="10501" max="10501" width="7.5703125" style="91" customWidth="1"/>
    <col min="10502" max="10502" width="7.28515625" style="91" customWidth="1"/>
    <col min="10503" max="10503" width="8" style="91" customWidth="1"/>
    <col min="10504" max="10504" width="7.5703125" style="91" customWidth="1"/>
    <col min="10505" max="10505" width="8.140625" style="91" customWidth="1"/>
    <col min="10506" max="10506" width="6" style="91" customWidth="1"/>
    <col min="10507" max="10507" width="9.140625" style="91" customWidth="1"/>
    <col min="10508" max="10752" width="9.140625" style="91"/>
    <col min="10753" max="10753" width="21.5703125" style="91" customWidth="1"/>
    <col min="10754" max="10754" width="16.28515625" style="91" customWidth="1"/>
    <col min="10755" max="10755" width="38.140625" style="91" customWidth="1"/>
    <col min="10756" max="10756" width="8" style="91" customWidth="1"/>
    <col min="10757" max="10757" width="7.5703125" style="91" customWidth="1"/>
    <col min="10758" max="10758" width="7.28515625" style="91" customWidth="1"/>
    <col min="10759" max="10759" width="8" style="91" customWidth="1"/>
    <col min="10760" max="10760" width="7.5703125" style="91" customWidth="1"/>
    <col min="10761" max="10761" width="8.140625" style="91" customWidth="1"/>
    <col min="10762" max="10762" width="6" style="91" customWidth="1"/>
    <col min="10763" max="10763" width="9.140625" style="91" customWidth="1"/>
    <col min="10764" max="11008" width="9.140625" style="91"/>
    <col min="11009" max="11009" width="21.5703125" style="91" customWidth="1"/>
    <col min="11010" max="11010" width="16.28515625" style="91" customWidth="1"/>
    <col min="11011" max="11011" width="38.140625" style="91" customWidth="1"/>
    <col min="11012" max="11012" width="8" style="91" customWidth="1"/>
    <col min="11013" max="11013" width="7.5703125" style="91" customWidth="1"/>
    <col min="11014" max="11014" width="7.28515625" style="91" customWidth="1"/>
    <col min="11015" max="11015" width="8" style="91" customWidth="1"/>
    <col min="11016" max="11016" width="7.5703125" style="91" customWidth="1"/>
    <col min="11017" max="11017" width="8.140625" style="91" customWidth="1"/>
    <col min="11018" max="11018" width="6" style="91" customWidth="1"/>
    <col min="11019" max="11019" width="9.140625" style="91" customWidth="1"/>
    <col min="11020" max="11264" width="9.140625" style="91"/>
    <col min="11265" max="11265" width="21.5703125" style="91" customWidth="1"/>
    <col min="11266" max="11266" width="16.28515625" style="91" customWidth="1"/>
    <col min="11267" max="11267" width="38.140625" style="91" customWidth="1"/>
    <col min="11268" max="11268" width="8" style="91" customWidth="1"/>
    <col min="11269" max="11269" width="7.5703125" style="91" customWidth="1"/>
    <col min="11270" max="11270" width="7.28515625" style="91" customWidth="1"/>
    <col min="11271" max="11271" width="8" style="91" customWidth="1"/>
    <col min="11272" max="11272" width="7.5703125" style="91" customWidth="1"/>
    <col min="11273" max="11273" width="8.140625" style="91" customWidth="1"/>
    <col min="11274" max="11274" width="6" style="91" customWidth="1"/>
    <col min="11275" max="11275" width="9.140625" style="91" customWidth="1"/>
    <col min="11276" max="11520" width="9.140625" style="91"/>
    <col min="11521" max="11521" width="21.5703125" style="91" customWidth="1"/>
    <col min="11522" max="11522" width="16.28515625" style="91" customWidth="1"/>
    <col min="11523" max="11523" width="38.140625" style="91" customWidth="1"/>
    <col min="11524" max="11524" width="8" style="91" customWidth="1"/>
    <col min="11525" max="11525" width="7.5703125" style="91" customWidth="1"/>
    <col min="11526" max="11526" width="7.28515625" style="91" customWidth="1"/>
    <col min="11527" max="11527" width="8" style="91" customWidth="1"/>
    <col min="11528" max="11528" width="7.5703125" style="91" customWidth="1"/>
    <col min="11529" max="11529" width="8.140625" style="91" customWidth="1"/>
    <col min="11530" max="11530" width="6" style="91" customWidth="1"/>
    <col min="11531" max="11531" width="9.140625" style="91" customWidth="1"/>
    <col min="11532" max="11776" width="9.140625" style="91"/>
    <col min="11777" max="11777" width="21.5703125" style="91" customWidth="1"/>
    <col min="11778" max="11778" width="16.28515625" style="91" customWidth="1"/>
    <col min="11779" max="11779" width="38.140625" style="91" customWidth="1"/>
    <col min="11780" max="11780" width="8" style="91" customWidth="1"/>
    <col min="11781" max="11781" width="7.5703125" style="91" customWidth="1"/>
    <col min="11782" max="11782" width="7.28515625" style="91" customWidth="1"/>
    <col min="11783" max="11783" width="8" style="91" customWidth="1"/>
    <col min="11784" max="11784" width="7.5703125" style="91" customWidth="1"/>
    <col min="11785" max="11785" width="8.140625" style="91" customWidth="1"/>
    <col min="11786" max="11786" width="6" style="91" customWidth="1"/>
    <col min="11787" max="11787" width="9.140625" style="91" customWidth="1"/>
    <col min="11788" max="12032" width="9.140625" style="91"/>
    <col min="12033" max="12033" width="21.5703125" style="91" customWidth="1"/>
    <col min="12034" max="12034" width="16.28515625" style="91" customWidth="1"/>
    <col min="12035" max="12035" width="38.140625" style="91" customWidth="1"/>
    <col min="12036" max="12036" width="8" style="91" customWidth="1"/>
    <col min="12037" max="12037" width="7.5703125" style="91" customWidth="1"/>
    <col min="12038" max="12038" width="7.28515625" style="91" customWidth="1"/>
    <col min="12039" max="12039" width="8" style="91" customWidth="1"/>
    <col min="12040" max="12040" width="7.5703125" style="91" customWidth="1"/>
    <col min="12041" max="12041" width="8.140625" style="91" customWidth="1"/>
    <col min="12042" max="12042" width="6" style="91" customWidth="1"/>
    <col min="12043" max="12043" width="9.140625" style="91" customWidth="1"/>
    <col min="12044" max="12288" width="9.140625" style="91"/>
    <col min="12289" max="12289" width="21.5703125" style="91" customWidth="1"/>
    <col min="12290" max="12290" width="16.28515625" style="91" customWidth="1"/>
    <col min="12291" max="12291" width="38.140625" style="91" customWidth="1"/>
    <col min="12292" max="12292" width="8" style="91" customWidth="1"/>
    <col min="12293" max="12293" width="7.5703125" style="91" customWidth="1"/>
    <col min="12294" max="12294" width="7.28515625" style="91" customWidth="1"/>
    <col min="12295" max="12295" width="8" style="91" customWidth="1"/>
    <col min="12296" max="12296" width="7.5703125" style="91" customWidth="1"/>
    <col min="12297" max="12297" width="8.140625" style="91" customWidth="1"/>
    <col min="12298" max="12298" width="6" style="91" customWidth="1"/>
    <col min="12299" max="12299" width="9.140625" style="91" customWidth="1"/>
    <col min="12300" max="12544" width="9.140625" style="91"/>
    <col min="12545" max="12545" width="21.5703125" style="91" customWidth="1"/>
    <col min="12546" max="12546" width="16.28515625" style="91" customWidth="1"/>
    <col min="12547" max="12547" width="38.140625" style="91" customWidth="1"/>
    <col min="12548" max="12548" width="8" style="91" customWidth="1"/>
    <col min="12549" max="12549" width="7.5703125" style="91" customWidth="1"/>
    <col min="12550" max="12550" width="7.28515625" style="91" customWidth="1"/>
    <col min="12551" max="12551" width="8" style="91" customWidth="1"/>
    <col min="12552" max="12552" width="7.5703125" style="91" customWidth="1"/>
    <col min="12553" max="12553" width="8.140625" style="91" customWidth="1"/>
    <col min="12554" max="12554" width="6" style="91" customWidth="1"/>
    <col min="12555" max="12555" width="9.140625" style="91" customWidth="1"/>
    <col min="12556" max="12800" width="9.140625" style="91"/>
    <col min="12801" max="12801" width="21.5703125" style="91" customWidth="1"/>
    <col min="12802" max="12802" width="16.28515625" style="91" customWidth="1"/>
    <col min="12803" max="12803" width="38.140625" style="91" customWidth="1"/>
    <col min="12804" max="12804" width="8" style="91" customWidth="1"/>
    <col min="12805" max="12805" width="7.5703125" style="91" customWidth="1"/>
    <col min="12806" max="12806" width="7.28515625" style="91" customWidth="1"/>
    <col min="12807" max="12807" width="8" style="91" customWidth="1"/>
    <col min="12808" max="12808" width="7.5703125" style="91" customWidth="1"/>
    <col min="12809" max="12809" width="8.140625" style="91" customWidth="1"/>
    <col min="12810" max="12810" width="6" style="91" customWidth="1"/>
    <col min="12811" max="12811" width="9.140625" style="91" customWidth="1"/>
    <col min="12812" max="13056" width="9.140625" style="91"/>
    <col min="13057" max="13057" width="21.5703125" style="91" customWidth="1"/>
    <col min="13058" max="13058" width="16.28515625" style="91" customWidth="1"/>
    <col min="13059" max="13059" width="38.140625" style="91" customWidth="1"/>
    <col min="13060" max="13060" width="8" style="91" customWidth="1"/>
    <col min="13061" max="13061" width="7.5703125" style="91" customWidth="1"/>
    <col min="13062" max="13062" width="7.28515625" style="91" customWidth="1"/>
    <col min="13063" max="13063" width="8" style="91" customWidth="1"/>
    <col min="13064" max="13064" width="7.5703125" style="91" customWidth="1"/>
    <col min="13065" max="13065" width="8.140625" style="91" customWidth="1"/>
    <col min="13066" max="13066" width="6" style="91" customWidth="1"/>
    <col min="13067" max="13067" width="9.140625" style="91" customWidth="1"/>
    <col min="13068" max="13312" width="9.140625" style="91"/>
    <col min="13313" max="13313" width="21.5703125" style="91" customWidth="1"/>
    <col min="13314" max="13314" width="16.28515625" style="91" customWidth="1"/>
    <col min="13315" max="13315" width="38.140625" style="91" customWidth="1"/>
    <col min="13316" max="13316" width="8" style="91" customWidth="1"/>
    <col min="13317" max="13317" width="7.5703125" style="91" customWidth="1"/>
    <col min="13318" max="13318" width="7.28515625" style="91" customWidth="1"/>
    <col min="13319" max="13319" width="8" style="91" customWidth="1"/>
    <col min="13320" max="13320" width="7.5703125" style="91" customWidth="1"/>
    <col min="13321" max="13321" width="8.140625" style="91" customWidth="1"/>
    <col min="13322" max="13322" width="6" style="91" customWidth="1"/>
    <col min="13323" max="13323" width="9.140625" style="91" customWidth="1"/>
    <col min="13324" max="13568" width="9.140625" style="91"/>
    <col min="13569" max="13569" width="21.5703125" style="91" customWidth="1"/>
    <col min="13570" max="13570" width="16.28515625" style="91" customWidth="1"/>
    <col min="13571" max="13571" width="38.140625" style="91" customWidth="1"/>
    <col min="13572" max="13572" width="8" style="91" customWidth="1"/>
    <col min="13573" max="13573" width="7.5703125" style="91" customWidth="1"/>
    <col min="13574" max="13574" width="7.28515625" style="91" customWidth="1"/>
    <col min="13575" max="13575" width="8" style="91" customWidth="1"/>
    <col min="13576" max="13576" width="7.5703125" style="91" customWidth="1"/>
    <col min="13577" max="13577" width="8.140625" style="91" customWidth="1"/>
    <col min="13578" max="13578" width="6" style="91" customWidth="1"/>
    <col min="13579" max="13579" width="9.140625" style="91" customWidth="1"/>
    <col min="13580" max="13824" width="9.140625" style="91"/>
    <col min="13825" max="13825" width="21.5703125" style="91" customWidth="1"/>
    <col min="13826" max="13826" width="16.28515625" style="91" customWidth="1"/>
    <col min="13827" max="13827" width="38.140625" style="91" customWidth="1"/>
    <col min="13828" max="13828" width="8" style="91" customWidth="1"/>
    <col min="13829" max="13829" width="7.5703125" style="91" customWidth="1"/>
    <col min="13830" max="13830" width="7.28515625" style="91" customWidth="1"/>
    <col min="13831" max="13831" width="8" style="91" customWidth="1"/>
    <col min="13832" max="13832" width="7.5703125" style="91" customWidth="1"/>
    <col min="13833" max="13833" width="8.140625" style="91" customWidth="1"/>
    <col min="13834" max="13834" width="6" style="91" customWidth="1"/>
    <col min="13835" max="13835" width="9.140625" style="91" customWidth="1"/>
    <col min="13836" max="14080" width="9.140625" style="91"/>
    <col min="14081" max="14081" width="21.5703125" style="91" customWidth="1"/>
    <col min="14082" max="14082" width="16.28515625" style="91" customWidth="1"/>
    <col min="14083" max="14083" width="38.140625" style="91" customWidth="1"/>
    <col min="14084" max="14084" width="8" style="91" customWidth="1"/>
    <col min="14085" max="14085" width="7.5703125" style="91" customWidth="1"/>
    <col min="14086" max="14086" width="7.28515625" style="91" customWidth="1"/>
    <col min="14087" max="14087" width="8" style="91" customWidth="1"/>
    <col min="14088" max="14088" width="7.5703125" style="91" customWidth="1"/>
    <col min="14089" max="14089" width="8.140625" style="91" customWidth="1"/>
    <col min="14090" max="14090" width="6" style="91" customWidth="1"/>
    <col min="14091" max="14091" width="9.140625" style="91" customWidth="1"/>
    <col min="14092" max="14336" width="9.140625" style="91"/>
    <col min="14337" max="14337" width="21.5703125" style="91" customWidth="1"/>
    <col min="14338" max="14338" width="16.28515625" style="91" customWidth="1"/>
    <col min="14339" max="14339" width="38.140625" style="91" customWidth="1"/>
    <col min="14340" max="14340" width="8" style="91" customWidth="1"/>
    <col min="14341" max="14341" width="7.5703125" style="91" customWidth="1"/>
    <col min="14342" max="14342" width="7.28515625" style="91" customWidth="1"/>
    <col min="14343" max="14343" width="8" style="91" customWidth="1"/>
    <col min="14344" max="14344" width="7.5703125" style="91" customWidth="1"/>
    <col min="14345" max="14345" width="8.140625" style="91" customWidth="1"/>
    <col min="14346" max="14346" width="6" style="91" customWidth="1"/>
    <col min="14347" max="14347" width="9.140625" style="91" customWidth="1"/>
    <col min="14348" max="14592" width="9.140625" style="91"/>
    <col min="14593" max="14593" width="21.5703125" style="91" customWidth="1"/>
    <col min="14594" max="14594" width="16.28515625" style="91" customWidth="1"/>
    <col min="14595" max="14595" width="38.140625" style="91" customWidth="1"/>
    <col min="14596" max="14596" width="8" style="91" customWidth="1"/>
    <col min="14597" max="14597" width="7.5703125" style="91" customWidth="1"/>
    <col min="14598" max="14598" width="7.28515625" style="91" customWidth="1"/>
    <col min="14599" max="14599" width="8" style="91" customWidth="1"/>
    <col min="14600" max="14600" width="7.5703125" style="91" customWidth="1"/>
    <col min="14601" max="14601" width="8.140625" style="91" customWidth="1"/>
    <col min="14602" max="14602" width="6" style="91" customWidth="1"/>
    <col min="14603" max="14603" width="9.140625" style="91" customWidth="1"/>
    <col min="14604" max="14848" width="9.140625" style="91"/>
    <col min="14849" max="14849" width="21.5703125" style="91" customWidth="1"/>
    <col min="14850" max="14850" width="16.28515625" style="91" customWidth="1"/>
    <col min="14851" max="14851" width="38.140625" style="91" customWidth="1"/>
    <col min="14852" max="14852" width="8" style="91" customWidth="1"/>
    <col min="14853" max="14853" width="7.5703125" style="91" customWidth="1"/>
    <col min="14854" max="14854" width="7.28515625" style="91" customWidth="1"/>
    <col min="14855" max="14855" width="8" style="91" customWidth="1"/>
    <col min="14856" max="14856" width="7.5703125" style="91" customWidth="1"/>
    <col min="14857" max="14857" width="8.140625" style="91" customWidth="1"/>
    <col min="14858" max="14858" width="6" style="91" customWidth="1"/>
    <col min="14859" max="14859" width="9.140625" style="91" customWidth="1"/>
    <col min="14860" max="15104" width="9.140625" style="91"/>
    <col min="15105" max="15105" width="21.5703125" style="91" customWidth="1"/>
    <col min="15106" max="15106" width="16.28515625" style="91" customWidth="1"/>
    <col min="15107" max="15107" width="38.140625" style="91" customWidth="1"/>
    <col min="15108" max="15108" width="8" style="91" customWidth="1"/>
    <col min="15109" max="15109" width="7.5703125" style="91" customWidth="1"/>
    <col min="15110" max="15110" width="7.28515625" style="91" customWidth="1"/>
    <col min="15111" max="15111" width="8" style="91" customWidth="1"/>
    <col min="15112" max="15112" width="7.5703125" style="91" customWidth="1"/>
    <col min="15113" max="15113" width="8.140625" style="91" customWidth="1"/>
    <col min="15114" max="15114" width="6" style="91" customWidth="1"/>
    <col min="15115" max="15115" width="9.140625" style="91" customWidth="1"/>
    <col min="15116" max="15360" width="9.140625" style="91"/>
    <col min="15361" max="15361" width="21.5703125" style="91" customWidth="1"/>
    <col min="15362" max="15362" width="16.28515625" style="91" customWidth="1"/>
    <col min="15363" max="15363" width="38.140625" style="91" customWidth="1"/>
    <col min="15364" max="15364" width="8" style="91" customWidth="1"/>
    <col min="15365" max="15365" width="7.5703125" style="91" customWidth="1"/>
    <col min="15366" max="15366" width="7.28515625" style="91" customWidth="1"/>
    <col min="15367" max="15367" width="8" style="91" customWidth="1"/>
    <col min="15368" max="15368" width="7.5703125" style="91" customWidth="1"/>
    <col min="15369" max="15369" width="8.140625" style="91" customWidth="1"/>
    <col min="15370" max="15370" width="6" style="91" customWidth="1"/>
    <col min="15371" max="15371" width="9.140625" style="91" customWidth="1"/>
    <col min="15372" max="15616" width="9.140625" style="91"/>
    <col min="15617" max="15617" width="21.5703125" style="91" customWidth="1"/>
    <col min="15618" max="15618" width="16.28515625" style="91" customWidth="1"/>
    <col min="15619" max="15619" width="38.140625" style="91" customWidth="1"/>
    <col min="15620" max="15620" width="8" style="91" customWidth="1"/>
    <col min="15621" max="15621" width="7.5703125" style="91" customWidth="1"/>
    <col min="15622" max="15622" width="7.28515625" style="91" customWidth="1"/>
    <col min="15623" max="15623" width="8" style="91" customWidth="1"/>
    <col min="15624" max="15624" width="7.5703125" style="91" customWidth="1"/>
    <col min="15625" max="15625" width="8.140625" style="91" customWidth="1"/>
    <col min="15626" max="15626" width="6" style="91" customWidth="1"/>
    <col min="15627" max="15627" width="9.140625" style="91" customWidth="1"/>
    <col min="15628" max="15872" width="9.140625" style="91"/>
    <col min="15873" max="15873" width="21.5703125" style="91" customWidth="1"/>
    <col min="15874" max="15874" width="16.28515625" style="91" customWidth="1"/>
    <col min="15875" max="15875" width="38.140625" style="91" customWidth="1"/>
    <col min="15876" max="15876" width="8" style="91" customWidth="1"/>
    <col min="15877" max="15877" width="7.5703125" style="91" customWidth="1"/>
    <col min="15878" max="15878" width="7.28515625" style="91" customWidth="1"/>
    <col min="15879" max="15879" width="8" style="91" customWidth="1"/>
    <col min="15880" max="15880" width="7.5703125" style="91" customWidth="1"/>
    <col min="15881" max="15881" width="8.140625" style="91" customWidth="1"/>
    <col min="15882" max="15882" width="6" style="91" customWidth="1"/>
    <col min="15883" max="15883" width="9.140625" style="91" customWidth="1"/>
    <col min="15884" max="16128" width="9.140625" style="91"/>
    <col min="16129" max="16129" width="21.5703125" style="91" customWidth="1"/>
    <col min="16130" max="16130" width="16.28515625" style="91" customWidth="1"/>
    <col min="16131" max="16131" width="38.140625" style="91" customWidth="1"/>
    <col min="16132" max="16132" width="8" style="91" customWidth="1"/>
    <col min="16133" max="16133" width="7.5703125" style="91" customWidth="1"/>
    <col min="16134" max="16134" width="7.28515625" style="91" customWidth="1"/>
    <col min="16135" max="16135" width="8" style="91" customWidth="1"/>
    <col min="16136" max="16136" width="7.5703125" style="91" customWidth="1"/>
    <col min="16137" max="16137" width="8.140625" style="91" customWidth="1"/>
    <col min="16138" max="16138" width="6" style="91" customWidth="1"/>
    <col min="16139" max="16139" width="9.140625" style="91" customWidth="1"/>
    <col min="16140" max="16384" width="9.140625" style="91"/>
  </cols>
  <sheetData>
    <row r="1" spans="1:11" x14ac:dyDescent="0.25">
      <c r="A1" s="90" t="s">
        <v>164</v>
      </c>
    </row>
    <row r="3" spans="1:11" x14ac:dyDescent="0.25">
      <c r="A3" s="201" t="s">
        <v>165</v>
      </c>
      <c r="B3" s="201" t="s">
        <v>103</v>
      </c>
      <c r="C3" s="92" t="s">
        <v>166</v>
      </c>
      <c r="D3" s="202" t="s">
        <v>167</v>
      </c>
      <c r="E3" s="203" t="s">
        <v>106</v>
      </c>
      <c r="F3" s="204"/>
      <c r="G3" s="203" t="s">
        <v>107</v>
      </c>
      <c r="H3" s="205"/>
      <c r="I3" s="205"/>
      <c r="J3" s="205"/>
      <c r="K3" s="204"/>
    </row>
    <row r="4" spans="1:11" x14ac:dyDescent="0.25">
      <c r="A4" s="201"/>
      <c r="B4" s="201"/>
      <c r="C4" s="93" t="s">
        <v>168</v>
      </c>
      <c r="D4" s="202"/>
      <c r="E4" s="202" t="s">
        <v>110</v>
      </c>
      <c r="F4" s="202" t="s">
        <v>111</v>
      </c>
      <c r="G4" s="206" t="s">
        <v>110</v>
      </c>
      <c r="H4" s="208" t="s">
        <v>112</v>
      </c>
      <c r="I4" s="208"/>
      <c r="J4" s="208"/>
      <c r="K4" s="202" t="s">
        <v>169</v>
      </c>
    </row>
    <row r="5" spans="1:11" ht="66" x14ac:dyDescent="0.25">
      <c r="A5" s="201"/>
      <c r="B5" s="201"/>
      <c r="C5" s="94" t="s">
        <v>170</v>
      </c>
      <c r="D5" s="202"/>
      <c r="E5" s="202"/>
      <c r="F5" s="202"/>
      <c r="G5" s="207"/>
      <c r="H5" s="95" t="s">
        <v>115</v>
      </c>
      <c r="I5" s="95" t="s">
        <v>116</v>
      </c>
      <c r="J5" s="95" t="s">
        <v>117</v>
      </c>
      <c r="K5" s="202"/>
    </row>
    <row r="6" spans="1:11" x14ac:dyDescent="0.25">
      <c r="A6" s="96" t="s">
        <v>171</v>
      </c>
      <c r="B6" s="97" t="s">
        <v>83</v>
      </c>
      <c r="C6" s="98" t="s">
        <v>172</v>
      </c>
      <c r="D6" s="97">
        <v>799</v>
      </c>
      <c r="E6" s="99">
        <f>G6</f>
        <v>16</v>
      </c>
      <c r="F6" s="99">
        <f>K6</f>
        <v>799</v>
      </c>
      <c r="G6" s="99">
        <f>H6+I6+J6</f>
        <v>16</v>
      </c>
      <c r="H6" s="99">
        <v>16</v>
      </c>
      <c r="I6" s="99"/>
      <c r="J6" s="99"/>
      <c r="K6" s="99">
        <v>799</v>
      </c>
    </row>
    <row r="7" spans="1:11" ht="33" x14ac:dyDescent="0.25">
      <c r="A7" s="96" t="s">
        <v>173</v>
      </c>
      <c r="B7" s="97" t="s">
        <v>42</v>
      </c>
      <c r="C7" s="98" t="s">
        <v>174</v>
      </c>
      <c r="D7" s="99">
        <v>890</v>
      </c>
      <c r="E7" s="99">
        <f>G7</f>
        <v>16</v>
      </c>
      <c r="F7" s="99">
        <f>K7</f>
        <v>800</v>
      </c>
      <c r="G7" s="99">
        <f t="shared" ref="G7:G18" si="0">H7+I7+J7</f>
        <v>16</v>
      </c>
      <c r="H7" s="99">
        <v>16</v>
      </c>
      <c r="I7" s="99"/>
      <c r="J7" s="99"/>
      <c r="K7" s="99">
        <v>800</v>
      </c>
    </row>
    <row r="8" spans="1:11" ht="33" x14ac:dyDescent="0.25">
      <c r="A8" s="96" t="s">
        <v>175</v>
      </c>
      <c r="B8" s="209" t="s">
        <v>57</v>
      </c>
      <c r="C8" s="96" t="s">
        <v>176</v>
      </c>
      <c r="D8" s="212">
        <f>273+235+170+245</f>
        <v>923</v>
      </c>
      <c r="E8" s="212">
        <f>G8+G9</f>
        <v>11</v>
      </c>
      <c r="F8" s="213">
        <f>K8+K9+K10</f>
        <v>923</v>
      </c>
      <c r="G8" s="99">
        <f t="shared" si="0"/>
        <v>7</v>
      </c>
      <c r="H8" s="99">
        <v>7</v>
      </c>
      <c r="I8" s="99"/>
      <c r="J8" s="99"/>
      <c r="K8" s="99">
        <v>315</v>
      </c>
    </row>
    <row r="9" spans="1:11" ht="33" x14ac:dyDescent="0.25">
      <c r="A9" s="96" t="s">
        <v>177</v>
      </c>
      <c r="B9" s="211"/>
      <c r="C9" s="96" t="s">
        <v>178</v>
      </c>
      <c r="D9" s="212"/>
      <c r="E9" s="212"/>
      <c r="F9" s="214"/>
      <c r="G9" s="99">
        <f t="shared" si="0"/>
        <v>4</v>
      </c>
      <c r="H9" s="99">
        <v>4</v>
      </c>
      <c r="I9" s="99"/>
      <c r="J9" s="99"/>
      <c r="K9" s="99">
        <v>180</v>
      </c>
    </row>
    <row r="10" spans="1:11" ht="33" x14ac:dyDescent="0.25">
      <c r="A10" s="96" t="s">
        <v>179</v>
      </c>
      <c r="B10" s="210"/>
      <c r="C10" s="96" t="s">
        <v>180</v>
      </c>
      <c r="D10" s="100"/>
      <c r="E10" s="99">
        <f>G10</f>
        <v>10</v>
      </c>
      <c r="F10" s="215"/>
      <c r="G10" s="99">
        <f>I10+J10</f>
        <v>10</v>
      </c>
      <c r="H10" s="99"/>
      <c r="I10" s="99">
        <v>1</v>
      </c>
      <c r="J10" s="99">
        <v>9</v>
      </c>
      <c r="K10" s="99">
        <v>428</v>
      </c>
    </row>
    <row r="11" spans="1:11" ht="33" x14ac:dyDescent="0.25">
      <c r="A11" s="96" t="s">
        <v>181</v>
      </c>
      <c r="B11" s="209" t="s">
        <v>18</v>
      </c>
      <c r="C11" s="96" t="s">
        <v>182</v>
      </c>
      <c r="D11" s="213">
        <f>261+248+185+378</f>
        <v>1072</v>
      </c>
      <c r="E11" s="213">
        <f>G11+G12</f>
        <v>24</v>
      </c>
      <c r="F11" s="213">
        <f>K11+K12</f>
        <v>1072</v>
      </c>
      <c r="G11" s="99">
        <f t="shared" si="0"/>
        <v>15</v>
      </c>
      <c r="H11" s="99">
        <v>15</v>
      </c>
      <c r="I11" s="99"/>
      <c r="J11" s="99"/>
      <c r="K11" s="99">
        <v>677</v>
      </c>
    </row>
    <row r="12" spans="1:11" x14ac:dyDescent="0.25">
      <c r="A12" s="96" t="s">
        <v>183</v>
      </c>
      <c r="B12" s="210"/>
      <c r="C12" s="96" t="s">
        <v>184</v>
      </c>
      <c r="D12" s="215"/>
      <c r="E12" s="215"/>
      <c r="F12" s="215"/>
      <c r="G12" s="99">
        <f t="shared" si="0"/>
        <v>9</v>
      </c>
      <c r="H12" s="99">
        <v>6</v>
      </c>
      <c r="I12" s="99">
        <v>1</v>
      </c>
      <c r="J12" s="99">
        <v>2</v>
      </c>
      <c r="K12" s="99">
        <v>395</v>
      </c>
    </row>
    <row r="13" spans="1:11" ht="33" x14ac:dyDescent="0.25">
      <c r="A13" s="96" t="s">
        <v>185</v>
      </c>
      <c r="B13" s="97" t="s">
        <v>53</v>
      </c>
      <c r="C13" s="96" t="s">
        <v>186</v>
      </c>
      <c r="D13" s="99">
        <v>900</v>
      </c>
      <c r="E13" s="99">
        <f t="shared" ref="E13:E19" si="1">G13</f>
        <v>20</v>
      </c>
      <c r="F13" s="99">
        <f t="shared" ref="F13:F19" si="2">K13</f>
        <v>990</v>
      </c>
      <c r="G13" s="99">
        <f t="shared" si="0"/>
        <v>20</v>
      </c>
      <c r="H13" s="99">
        <v>20</v>
      </c>
      <c r="I13" s="99"/>
      <c r="J13" s="99"/>
      <c r="K13" s="99">
        <v>990</v>
      </c>
    </row>
    <row r="14" spans="1:11" x14ac:dyDescent="0.25">
      <c r="A14" s="96" t="s">
        <v>187</v>
      </c>
      <c r="B14" s="209" t="s">
        <v>188</v>
      </c>
      <c r="C14" s="96" t="s">
        <v>189</v>
      </c>
      <c r="D14" s="97">
        <f>706+592</f>
        <v>1298</v>
      </c>
      <c r="E14" s="99">
        <f t="shared" si="1"/>
        <v>20</v>
      </c>
      <c r="F14" s="99">
        <f t="shared" si="2"/>
        <v>938</v>
      </c>
      <c r="G14" s="99">
        <f t="shared" si="0"/>
        <v>20</v>
      </c>
      <c r="H14" s="99">
        <v>20</v>
      </c>
      <c r="I14" s="99"/>
      <c r="J14" s="99"/>
      <c r="K14" s="99">
        <v>938</v>
      </c>
    </row>
    <row r="15" spans="1:11" ht="66" x14ac:dyDescent="0.25">
      <c r="A15" s="96" t="s">
        <v>190</v>
      </c>
      <c r="B15" s="210"/>
      <c r="C15" s="101" t="s">
        <v>191</v>
      </c>
      <c r="D15" s="102"/>
      <c r="E15" s="103">
        <f t="shared" si="1"/>
        <v>12</v>
      </c>
      <c r="F15" s="103">
        <f t="shared" si="2"/>
        <v>360</v>
      </c>
      <c r="G15" s="99">
        <f t="shared" si="0"/>
        <v>12</v>
      </c>
      <c r="H15" s="99"/>
      <c r="I15" s="99"/>
      <c r="J15" s="99">
        <v>12</v>
      </c>
      <c r="K15" s="99">
        <v>360</v>
      </c>
    </row>
    <row r="16" spans="1:11" x14ac:dyDescent="0.25">
      <c r="A16" s="96" t="s">
        <v>192</v>
      </c>
      <c r="B16" s="97" t="s">
        <v>79</v>
      </c>
      <c r="C16" s="101" t="s">
        <v>193</v>
      </c>
      <c r="D16" s="99">
        <v>481</v>
      </c>
      <c r="E16" s="99">
        <f t="shared" si="1"/>
        <v>10</v>
      </c>
      <c r="F16" s="99">
        <f t="shared" si="2"/>
        <v>481</v>
      </c>
      <c r="G16" s="99">
        <f t="shared" si="0"/>
        <v>10</v>
      </c>
      <c r="H16" s="99">
        <v>10</v>
      </c>
      <c r="I16" s="99"/>
      <c r="J16" s="99"/>
      <c r="K16" s="99">
        <v>481</v>
      </c>
    </row>
    <row r="17" spans="1:11" x14ac:dyDescent="0.25">
      <c r="A17" s="96" t="s">
        <v>194</v>
      </c>
      <c r="B17" s="97" t="s">
        <v>73</v>
      </c>
      <c r="C17" s="96" t="s">
        <v>195</v>
      </c>
      <c r="D17" s="99">
        <f>300+144</f>
        <v>444</v>
      </c>
      <c r="E17" s="99">
        <f t="shared" si="1"/>
        <v>10</v>
      </c>
      <c r="F17" s="99">
        <f t="shared" si="2"/>
        <v>444</v>
      </c>
      <c r="G17" s="99">
        <f t="shared" si="0"/>
        <v>10</v>
      </c>
      <c r="H17" s="99">
        <v>10</v>
      </c>
      <c r="I17" s="99"/>
      <c r="J17" s="99"/>
      <c r="K17" s="99">
        <v>444</v>
      </c>
    </row>
    <row r="18" spans="1:11" ht="33" x14ac:dyDescent="0.25">
      <c r="A18" s="96" t="s">
        <v>196</v>
      </c>
      <c r="B18" s="97" t="s">
        <v>65</v>
      </c>
      <c r="C18" s="96" t="s">
        <v>197</v>
      </c>
      <c r="D18" s="99">
        <v>520</v>
      </c>
      <c r="E18" s="99">
        <f t="shared" si="1"/>
        <v>12</v>
      </c>
      <c r="F18" s="99">
        <f t="shared" si="2"/>
        <v>520</v>
      </c>
      <c r="G18" s="99">
        <f t="shared" si="0"/>
        <v>12</v>
      </c>
      <c r="H18" s="99">
        <v>6</v>
      </c>
      <c r="I18" s="99"/>
      <c r="J18" s="99">
        <v>6</v>
      </c>
      <c r="K18" s="99">
        <v>520</v>
      </c>
    </row>
    <row r="19" spans="1:11" x14ac:dyDescent="0.25">
      <c r="A19" s="96" t="s">
        <v>13</v>
      </c>
      <c r="B19" s="97" t="s">
        <v>13</v>
      </c>
      <c r="C19" s="104" t="s">
        <v>198</v>
      </c>
      <c r="D19" s="99">
        <v>446</v>
      </c>
      <c r="E19" s="99">
        <f t="shared" si="1"/>
        <v>10</v>
      </c>
      <c r="F19" s="99">
        <f t="shared" si="2"/>
        <v>446</v>
      </c>
      <c r="G19" s="99">
        <v>10</v>
      </c>
      <c r="H19" s="99">
        <v>10</v>
      </c>
      <c r="I19" s="99"/>
      <c r="J19" s="99"/>
      <c r="K19" s="99">
        <v>446</v>
      </c>
    </row>
    <row r="20" spans="1:11" x14ac:dyDescent="0.25">
      <c r="A20" s="105" t="s">
        <v>163</v>
      </c>
      <c r="B20" s="104"/>
      <c r="C20" s="104"/>
      <c r="D20" s="106">
        <f>SUM(D6:D19)</f>
        <v>7773</v>
      </c>
      <c r="E20" s="106">
        <f>SUM(E6:E19)</f>
        <v>171</v>
      </c>
      <c r="F20" s="106">
        <f>SUM(F6:F19)</f>
        <v>7773</v>
      </c>
      <c r="G20" s="99">
        <f>SUM(H20:J20)</f>
        <v>171</v>
      </c>
      <c r="H20" s="106">
        <f>SUM(H6:H19)</f>
        <v>140</v>
      </c>
      <c r="I20" s="106">
        <f>SUM(I6:I19)</f>
        <v>2</v>
      </c>
      <c r="J20" s="106">
        <f>SUM(J6:J19)</f>
        <v>29</v>
      </c>
      <c r="K20" s="106">
        <f>SUM(K6:K19)</f>
        <v>7773</v>
      </c>
    </row>
  </sheetData>
  <mergeCells count="19">
    <mergeCell ref="B14:B15"/>
    <mergeCell ref="B8:B10"/>
    <mergeCell ref="D8:D9"/>
    <mergeCell ref="E8:E9"/>
    <mergeCell ref="F8:F10"/>
    <mergeCell ref="B11:B12"/>
    <mergeCell ref="D11:D12"/>
    <mergeCell ref="E11:E12"/>
    <mergeCell ref="F11:F12"/>
    <mergeCell ref="A3:A5"/>
    <mergeCell ref="B3:B5"/>
    <mergeCell ref="D3:D5"/>
    <mergeCell ref="E3:F3"/>
    <mergeCell ref="G3:K3"/>
    <mergeCell ref="E4:E5"/>
    <mergeCell ref="F4:F5"/>
    <mergeCell ref="G4:G5"/>
    <mergeCell ref="H4:J4"/>
    <mergeCell ref="K4:K5"/>
  </mergeCells>
  <pageMargins left="0.19685039370078741" right="0.19685039370078741" top="0.35433070866141736" bottom="0.35433070866141736"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J28" sqref="J28"/>
    </sheetView>
  </sheetViews>
  <sheetFormatPr defaultRowHeight="15.75" x14ac:dyDescent="0.25"/>
  <cols>
    <col min="1" max="1" width="19.7109375" style="66" customWidth="1"/>
    <col min="2" max="2" width="12.28515625" style="66" customWidth="1"/>
    <col min="3" max="3" width="9.140625" style="66" bestFit="1" customWidth="1"/>
    <col min="4" max="4" width="6.7109375" style="66" customWidth="1"/>
    <col min="5" max="6" width="7" style="66" customWidth="1"/>
    <col min="7" max="7" width="7.85546875" style="66" customWidth="1"/>
    <col min="8" max="8" width="6.85546875" style="66" customWidth="1"/>
    <col min="9" max="9" width="7.140625" style="66" customWidth="1"/>
    <col min="10" max="10" width="7.7109375" style="66" customWidth="1"/>
    <col min="11" max="11" width="6.7109375" style="66" customWidth="1"/>
    <col min="12" max="12" width="7.140625" style="66" customWidth="1"/>
    <col min="13" max="13" width="7.5703125" style="66" customWidth="1"/>
    <col min="14" max="14" width="6.85546875" style="66" customWidth="1"/>
    <col min="15" max="15" width="8.7109375" style="66" customWidth="1"/>
    <col min="16" max="259" width="9.140625" style="66"/>
    <col min="260" max="260" width="20.7109375" style="66" customWidth="1"/>
    <col min="261" max="261" width="11.5703125" style="66" customWidth="1"/>
    <col min="262" max="262" width="42.5703125" style="66" customWidth="1"/>
    <col min="263" max="263" width="7.7109375" style="66" customWidth="1"/>
    <col min="264" max="264" width="7" style="66" customWidth="1"/>
    <col min="265" max="265" width="7.28515625" style="66" customWidth="1"/>
    <col min="266" max="266" width="6" style="66" customWidth="1"/>
    <col min="267" max="267" width="6.85546875" style="66" customWidth="1"/>
    <col min="268" max="268" width="8.85546875" style="66" customWidth="1"/>
    <col min="269" max="269" width="5.140625" style="66" customWidth="1"/>
    <col min="270" max="270" width="7.7109375" style="66" customWidth="1"/>
    <col min="271" max="271" width="7.28515625" style="66" customWidth="1"/>
    <col min="272" max="515" width="9.140625" style="66"/>
    <col min="516" max="516" width="20.7109375" style="66" customWidth="1"/>
    <col min="517" max="517" width="11.5703125" style="66" customWidth="1"/>
    <col min="518" max="518" width="42.5703125" style="66" customWidth="1"/>
    <col min="519" max="519" width="7.7109375" style="66" customWidth="1"/>
    <col min="520" max="520" width="7" style="66" customWidth="1"/>
    <col min="521" max="521" width="7.28515625" style="66" customWidth="1"/>
    <col min="522" max="522" width="6" style="66" customWidth="1"/>
    <col min="523" max="523" width="6.85546875" style="66" customWidth="1"/>
    <col min="524" max="524" width="8.85546875" style="66" customWidth="1"/>
    <col min="525" max="525" width="5.140625" style="66" customWidth="1"/>
    <col min="526" max="526" width="7.7109375" style="66" customWidth="1"/>
    <col min="527" max="527" width="7.28515625" style="66" customWidth="1"/>
    <col min="528" max="771" width="9.140625" style="66"/>
    <col min="772" max="772" width="20.7109375" style="66" customWidth="1"/>
    <col min="773" max="773" width="11.5703125" style="66" customWidth="1"/>
    <col min="774" max="774" width="42.5703125" style="66" customWidth="1"/>
    <col min="775" max="775" width="7.7109375" style="66" customWidth="1"/>
    <col min="776" max="776" width="7" style="66" customWidth="1"/>
    <col min="777" max="777" width="7.28515625" style="66" customWidth="1"/>
    <col min="778" max="778" width="6" style="66" customWidth="1"/>
    <col min="779" max="779" width="6.85546875" style="66" customWidth="1"/>
    <col min="780" max="780" width="8.85546875" style="66" customWidth="1"/>
    <col min="781" max="781" width="5.140625" style="66" customWidth="1"/>
    <col min="782" max="782" width="7.7109375" style="66" customWidth="1"/>
    <col min="783" max="783" width="7.28515625" style="66" customWidth="1"/>
    <col min="784" max="1027" width="9.140625" style="66"/>
    <col min="1028" max="1028" width="20.7109375" style="66" customWidth="1"/>
    <col min="1029" max="1029" width="11.5703125" style="66" customWidth="1"/>
    <col min="1030" max="1030" width="42.5703125" style="66" customWidth="1"/>
    <col min="1031" max="1031" width="7.7109375" style="66" customWidth="1"/>
    <col min="1032" max="1032" width="7" style="66" customWidth="1"/>
    <col min="1033" max="1033" width="7.28515625" style="66" customWidth="1"/>
    <col min="1034" max="1034" width="6" style="66" customWidth="1"/>
    <col min="1035" max="1035" width="6.85546875" style="66" customWidth="1"/>
    <col min="1036" max="1036" width="8.85546875" style="66" customWidth="1"/>
    <col min="1037" max="1037" width="5.140625" style="66" customWidth="1"/>
    <col min="1038" max="1038" width="7.7109375" style="66" customWidth="1"/>
    <col min="1039" max="1039" width="7.28515625" style="66" customWidth="1"/>
    <col min="1040" max="1283" width="9.140625" style="66"/>
    <col min="1284" max="1284" width="20.7109375" style="66" customWidth="1"/>
    <col min="1285" max="1285" width="11.5703125" style="66" customWidth="1"/>
    <col min="1286" max="1286" width="42.5703125" style="66" customWidth="1"/>
    <col min="1287" max="1287" width="7.7109375" style="66" customWidth="1"/>
    <col min="1288" max="1288" width="7" style="66" customWidth="1"/>
    <col min="1289" max="1289" width="7.28515625" style="66" customWidth="1"/>
    <col min="1290" max="1290" width="6" style="66" customWidth="1"/>
    <col min="1291" max="1291" width="6.85546875" style="66" customWidth="1"/>
    <col min="1292" max="1292" width="8.85546875" style="66" customWidth="1"/>
    <col min="1293" max="1293" width="5.140625" style="66" customWidth="1"/>
    <col min="1294" max="1294" width="7.7109375" style="66" customWidth="1"/>
    <col min="1295" max="1295" width="7.28515625" style="66" customWidth="1"/>
    <col min="1296" max="1539" width="9.140625" style="66"/>
    <col min="1540" max="1540" width="20.7109375" style="66" customWidth="1"/>
    <col min="1541" max="1541" width="11.5703125" style="66" customWidth="1"/>
    <col min="1542" max="1542" width="42.5703125" style="66" customWidth="1"/>
    <col min="1543" max="1543" width="7.7109375" style="66" customWidth="1"/>
    <col min="1544" max="1544" width="7" style="66" customWidth="1"/>
    <col min="1545" max="1545" width="7.28515625" style="66" customWidth="1"/>
    <col min="1546" max="1546" width="6" style="66" customWidth="1"/>
    <col min="1547" max="1547" width="6.85546875" style="66" customWidth="1"/>
    <col min="1548" max="1548" width="8.85546875" style="66" customWidth="1"/>
    <col min="1549" max="1549" width="5.140625" style="66" customWidth="1"/>
    <col min="1550" max="1550" width="7.7109375" style="66" customWidth="1"/>
    <col min="1551" max="1551" width="7.28515625" style="66" customWidth="1"/>
    <col min="1552" max="1795" width="9.140625" style="66"/>
    <col min="1796" max="1796" width="20.7109375" style="66" customWidth="1"/>
    <col min="1797" max="1797" width="11.5703125" style="66" customWidth="1"/>
    <col min="1798" max="1798" width="42.5703125" style="66" customWidth="1"/>
    <col min="1799" max="1799" width="7.7109375" style="66" customWidth="1"/>
    <col min="1800" max="1800" width="7" style="66" customWidth="1"/>
    <col min="1801" max="1801" width="7.28515625" style="66" customWidth="1"/>
    <col min="1802" max="1802" width="6" style="66" customWidth="1"/>
    <col min="1803" max="1803" width="6.85546875" style="66" customWidth="1"/>
    <col min="1804" max="1804" width="8.85546875" style="66" customWidth="1"/>
    <col min="1805" max="1805" width="5.140625" style="66" customWidth="1"/>
    <col min="1806" max="1806" width="7.7109375" style="66" customWidth="1"/>
    <col min="1807" max="1807" width="7.28515625" style="66" customWidth="1"/>
    <col min="1808" max="2051" width="9.140625" style="66"/>
    <col min="2052" max="2052" width="20.7109375" style="66" customWidth="1"/>
    <col min="2053" max="2053" width="11.5703125" style="66" customWidth="1"/>
    <col min="2054" max="2054" width="42.5703125" style="66" customWidth="1"/>
    <col min="2055" max="2055" width="7.7109375" style="66" customWidth="1"/>
    <col min="2056" max="2056" width="7" style="66" customWidth="1"/>
    <col min="2057" max="2057" width="7.28515625" style="66" customWidth="1"/>
    <col min="2058" max="2058" width="6" style="66" customWidth="1"/>
    <col min="2059" max="2059" width="6.85546875" style="66" customWidth="1"/>
    <col min="2060" max="2060" width="8.85546875" style="66" customWidth="1"/>
    <col min="2061" max="2061" width="5.140625" style="66" customWidth="1"/>
    <col min="2062" max="2062" width="7.7109375" style="66" customWidth="1"/>
    <col min="2063" max="2063" width="7.28515625" style="66" customWidth="1"/>
    <col min="2064" max="2307" width="9.140625" style="66"/>
    <col min="2308" max="2308" width="20.7109375" style="66" customWidth="1"/>
    <col min="2309" max="2309" width="11.5703125" style="66" customWidth="1"/>
    <col min="2310" max="2310" width="42.5703125" style="66" customWidth="1"/>
    <col min="2311" max="2311" width="7.7109375" style="66" customWidth="1"/>
    <col min="2312" max="2312" width="7" style="66" customWidth="1"/>
    <col min="2313" max="2313" width="7.28515625" style="66" customWidth="1"/>
    <col min="2314" max="2314" width="6" style="66" customWidth="1"/>
    <col min="2315" max="2315" width="6.85546875" style="66" customWidth="1"/>
    <col min="2316" max="2316" width="8.85546875" style="66" customWidth="1"/>
    <col min="2317" max="2317" width="5.140625" style="66" customWidth="1"/>
    <col min="2318" max="2318" width="7.7109375" style="66" customWidth="1"/>
    <col min="2319" max="2319" width="7.28515625" style="66" customWidth="1"/>
    <col min="2320" max="2563" width="9.140625" style="66"/>
    <col min="2564" max="2564" width="20.7109375" style="66" customWidth="1"/>
    <col min="2565" max="2565" width="11.5703125" style="66" customWidth="1"/>
    <col min="2566" max="2566" width="42.5703125" style="66" customWidth="1"/>
    <col min="2567" max="2567" width="7.7109375" style="66" customWidth="1"/>
    <col min="2568" max="2568" width="7" style="66" customWidth="1"/>
    <col min="2569" max="2569" width="7.28515625" style="66" customWidth="1"/>
    <col min="2570" max="2570" width="6" style="66" customWidth="1"/>
    <col min="2571" max="2571" width="6.85546875" style="66" customWidth="1"/>
    <col min="2572" max="2572" width="8.85546875" style="66" customWidth="1"/>
    <col min="2573" max="2573" width="5.140625" style="66" customWidth="1"/>
    <col min="2574" max="2574" width="7.7109375" style="66" customWidth="1"/>
    <col min="2575" max="2575" width="7.28515625" style="66" customWidth="1"/>
    <col min="2576" max="2819" width="9.140625" style="66"/>
    <col min="2820" max="2820" width="20.7109375" style="66" customWidth="1"/>
    <col min="2821" max="2821" width="11.5703125" style="66" customWidth="1"/>
    <col min="2822" max="2822" width="42.5703125" style="66" customWidth="1"/>
    <col min="2823" max="2823" width="7.7109375" style="66" customWidth="1"/>
    <col min="2824" max="2824" width="7" style="66" customWidth="1"/>
    <col min="2825" max="2825" width="7.28515625" style="66" customWidth="1"/>
    <col min="2826" max="2826" width="6" style="66" customWidth="1"/>
    <col min="2827" max="2827" width="6.85546875" style="66" customWidth="1"/>
    <col min="2828" max="2828" width="8.85546875" style="66" customWidth="1"/>
    <col min="2829" max="2829" width="5.140625" style="66" customWidth="1"/>
    <col min="2830" max="2830" width="7.7109375" style="66" customWidth="1"/>
    <col min="2831" max="2831" width="7.28515625" style="66" customWidth="1"/>
    <col min="2832" max="3075" width="9.140625" style="66"/>
    <col min="3076" max="3076" width="20.7109375" style="66" customWidth="1"/>
    <col min="3077" max="3077" width="11.5703125" style="66" customWidth="1"/>
    <col min="3078" max="3078" width="42.5703125" style="66" customWidth="1"/>
    <col min="3079" max="3079" width="7.7109375" style="66" customWidth="1"/>
    <col min="3080" max="3080" width="7" style="66" customWidth="1"/>
    <col min="3081" max="3081" width="7.28515625" style="66" customWidth="1"/>
    <col min="3082" max="3082" width="6" style="66" customWidth="1"/>
    <col min="3083" max="3083" width="6.85546875" style="66" customWidth="1"/>
    <col min="3084" max="3084" width="8.85546875" style="66" customWidth="1"/>
    <col min="3085" max="3085" width="5.140625" style="66" customWidth="1"/>
    <col min="3086" max="3086" width="7.7109375" style="66" customWidth="1"/>
    <col min="3087" max="3087" width="7.28515625" style="66" customWidth="1"/>
    <col min="3088" max="3331" width="9.140625" style="66"/>
    <col min="3332" max="3332" width="20.7109375" style="66" customWidth="1"/>
    <col min="3333" max="3333" width="11.5703125" style="66" customWidth="1"/>
    <col min="3334" max="3334" width="42.5703125" style="66" customWidth="1"/>
    <col min="3335" max="3335" width="7.7109375" style="66" customWidth="1"/>
    <col min="3336" max="3336" width="7" style="66" customWidth="1"/>
    <col min="3337" max="3337" width="7.28515625" style="66" customWidth="1"/>
    <col min="3338" max="3338" width="6" style="66" customWidth="1"/>
    <col min="3339" max="3339" width="6.85546875" style="66" customWidth="1"/>
    <col min="3340" max="3340" width="8.85546875" style="66" customWidth="1"/>
    <col min="3341" max="3341" width="5.140625" style="66" customWidth="1"/>
    <col min="3342" max="3342" width="7.7109375" style="66" customWidth="1"/>
    <col min="3343" max="3343" width="7.28515625" style="66" customWidth="1"/>
    <col min="3344" max="3587" width="9.140625" style="66"/>
    <col min="3588" max="3588" width="20.7109375" style="66" customWidth="1"/>
    <col min="3589" max="3589" width="11.5703125" style="66" customWidth="1"/>
    <col min="3590" max="3590" width="42.5703125" style="66" customWidth="1"/>
    <col min="3591" max="3591" width="7.7109375" style="66" customWidth="1"/>
    <col min="3592" max="3592" width="7" style="66" customWidth="1"/>
    <col min="3593" max="3593" width="7.28515625" style="66" customWidth="1"/>
    <col min="3594" max="3594" width="6" style="66" customWidth="1"/>
    <col min="3595" max="3595" width="6.85546875" style="66" customWidth="1"/>
    <col min="3596" max="3596" width="8.85546875" style="66" customWidth="1"/>
    <col min="3597" max="3597" width="5.140625" style="66" customWidth="1"/>
    <col min="3598" max="3598" width="7.7109375" style="66" customWidth="1"/>
    <col min="3599" max="3599" width="7.28515625" style="66" customWidth="1"/>
    <col min="3600" max="3843" width="9.140625" style="66"/>
    <col min="3844" max="3844" width="20.7109375" style="66" customWidth="1"/>
    <col min="3845" max="3845" width="11.5703125" style="66" customWidth="1"/>
    <col min="3846" max="3846" width="42.5703125" style="66" customWidth="1"/>
    <col min="3847" max="3847" width="7.7109375" style="66" customWidth="1"/>
    <col min="3848" max="3848" width="7" style="66" customWidth="1"/>
    <col min="3849" max="3849" width="7.28515625" style="66" customWidth="1"/>
    <col min="3850" max="3850" width="6" style="66" customWidth="1"/>
    <col min="3851" max="3851" width="6.85546875" style="66" customWidth="1"/>
    <col min="3852" max="3852" width="8.85546875" style="66" customWidth="1"/>
    <col min="3853" max="3853" width="5.140625" style="66" customWidth="1"/>
    <col min="3854" max="3854" width="7.7109375" style="66" customWidth="1"/>
    <col min="3855" max="3855" width="7.28515625" style="66" customWidth="1"/>
    <col min="3856" max="4099" width="9.140625" style="66"/>
    <col min="4100" max="4100" width="20.7109375" style="66" customWidth="1"/>
    <col min="4101" max="4101" width="11.5703125" style="66" customWidth="1"/>
    <col min="4102" max="4102" width="42.5703125" style="66" customWidth="1"/>
    <col min="4103" max="4103" width="7.7109375" style="66" customWidth="1"/>
    <col min="4104" max="4104" width="7" style="66" customWidth="1"/>
    <col min="4105" max="4105" width="7.28515625" style="66" customWidth="1"/>
    <col min="4106" max="4106" width="6" style="66" customWidth="1"/>
    <col min="4107" max="4107" width="6.85546875" style="66" customWidth="1"/>
    <col min="4108" max="4108" width="8.85546875" style="66" customWidth="1"/>
    <col min="4109" max="4109" width="5.140625" style="66" customWidth="1"/>
    <col min="4110" max="4110" width="7.7109375" style="66" customWidth="1"/>
    <col min="4111" max="4111" width="7.28515625" style="66" customWidth="1"/>
    <col min="4112" max="4355" width="9.140625" style="66"/>
    <col min="4356" max="4356" width="20.7109375" style="66" customWidth="1"/>
    <col min="4357" max="4357" width="11.5703125" style="66" customWidth="1"/>
    <col min="4358" max="4358" width="42.5703125" style="66" customWidth="1"/>
    <col min="4359" max="4359" width="7.7109375" style="66" customWidth="1"/>
    <col min="4360" max="4360" width="7" style="66" customWidth="1"/>
    <col min="4361" max="4361" width="7.28515625" style="66" customWidth="1"/>
    <col min="4362" max="4362" width="6" style="66" customWidth="1"/>
    <col min="4363" max="4363" width="6.85546875" style="66" customWidth="1"/>
    <col min="4364" max="4364" width="8.85546875" style="66" customWidth="1"/>
    <col min="4365" max="4365" width="5.140625" style="66" customWidth="1"/>
    <col min="4366" max="4366" width="7.7109375" style="66" customWidth="1"/>
    <col min="4367" max="4367" width="7.28515625" style="66" customWidth="1"/>
    <col min="4368" max="4611" width="9.140625" style="66"/>
    <col min="4612" max="4612" width="20.7109375" style="66" customWidth="1"/>
    <col min="4613" max="4613" width="11.5703125" style="66" customWidth="1"/>
    <col min="4614" max="4614" width="42.5703125" style="66" customWidth="1"/>
    <col min="4615" max="4615" width="7.7109375" style="66" customWidth="1"/>
    <col min="4616" max="4616" width="7" style="66" customWidth="1"/>
    <col min="4617" max="4617" width="7.28515625" style="66" customWidth="1"/>
    <col min="4618" max="4618" width="6" style="66" customWidth="1"/>
    <col min="4619" max="4619" width="6.85546875" style="66" customWidth="1"/>
    <col min="4620" max="4620" width="8.85546875" style="66" customWidth="1"/>
    <col min="4621" max="4621" width="5.140625" style="66" customWidth="1"/>
    <col min="4622" max="4622" width="7.7109375" style="66" customWidth="1"/>
    <col min="4623" max="4623" width="7.28515625" style="66" customWidth="1"/>
    <col min="4624" max="4867" width="9.140625" style="66"/>
    <col min="4868" max="4868" width="20.7109375" style="66" customWidth="1"/>
    <col min="4869" max="4869" width="11.5703125" style="66" customWidth="1"/>
    <col min="4870" max="4870" width="42.5703125" style="66" customWidth="1"/>
    <col min="4871" max="4871" width="7.7109375" style="66" customWidth="1"/>
    <col min="4872" max="4872" width="7" style="66" customWidth="1"/>
    <col min="4873" max="4873" width="7.28515625" style="66" customWidth="1"/>
    <col min="4874" max="4874" width="6" style="66" customWidth="1"/>
    <col min="4875" max="4875" width="6.85546875" style="66" customWidth="1"/>
    <col min="4876" max="4876" width="8.85546875" style="66" customWidth="1"/>
    <col min="4877" max="4877" width="5.140625" style="66" customWidth="1"/>
    <col min="4878" max="4878" width="7.7109375" style="66" customWidth="1"/>
    <col min="4879" max="4879" width="7.28515625" style="66" customWidth="1"/>
    <col min="4880" max="5123" width="9.140625" style="66"/>
    <col min="5124" max="5124" width="20.7109375" style="66" customWidth="1"/>
    <col min="5125" max="5125" width="11.5703125" style="66" customWidth="1"/>
    <col min="5126" max="5126" width="42.5703125" style="66" customWidth="1"/>
    <col min="5127" max="5127" width="7.7109375" style="66" customWidth="1"/>
    <col min="5128" max="5128" width="7" style="66" customWidth="1"/>
    <col min="5129" max="5129" width="7.28515625" style="66" customWidth="1"/>
    <col min="5130" max="5130" width="6" style="66" customWidth="1"/>
    <col min="5131" max="5131" width="6.85546875" style="66" customWidth="1"/>
    <col min="5132" max="5132" width="8.85546875" style="66" customWidth="1"/>
    <col min="5133" max="5133" width="5.140625" style="66" customWidth="1"/>
    <col min="5134" max="5134" width="7.7109375" style="66" customWidth="1"/>
    <col min="5135" max="5135" width="7.28515625" style="66" customWidth="1"/>
    <col min="5136" max="5379" width="9.140625" style="66"/>
    <col min="5380" max="5380" width="20.7109375" style="66" customWidth="1"/>
    <col min="5381" max="5381" width="11.5703125" style="66" customWidth="1"/>
    <col min="5382" max="5382" width="42.5703125" style="66" customWidth="1"/>
    <col min="5383" max="5383" width="7.7109375" style="66" customWidth="1"/>
    <col min="5384" max="5384" width="7" style="66" customWidth="1"/>
    <col min="5385" max="5385" width="7.28515625" style="66" customWidth="1"/>
    <col min="5386" max="5386" width="6" style="66" customWidth="1"/>
    <col min="5387" max="5387" width="6.85546875" style="66" customWidth="1"/>
    <col min="5388" max="5388" width="8.85546875" style="66" customWidth="1"/>
    <col min="5389" max="5389" width="5.140625" style="66" customWidth="1"/>
    <col min="5390" max="5390" width="7.7109375" style="66" customWidth="1"/>
    <col min="5391" max="5391" width="7.28515625" style="66" customWidth="1"/>
    <col min="5392" max="5635" width="9.140625" style="66"/>
    <col min="5636" max="5636" width="20.7109375" style="66" customWidth="1"/>
    <col min="5637" max="5637" width="11.5703125" style="66" customWidth="1"/>
    <col min="5638" max="5638" width="42.5703125" style="66" customWidth="1"/>
    <col min="5639" max="5639" width="7.7109375" style="66" customWidth="1"/>
    <col min="5640" max="5640" width="7" style="66" customWidth="1"/>
    <col min="5641" max="5641" width="7.28515625" style="66" customWidth="1"/>
    <col min="5642" max="5642" width="6" style="66" customWidth="1"/>
    <col min="5643" max="5643" width="6.85546875" style="66" customWidth="1"/>
    <col min="5644" max="5644" width="8.85546875" style="66" customWidth="1"/>
    <col min="5645" max="5645" width="5.140625" style="66" customWidth="1"/>
    <col min="5646" max="5646" width="7.7109375" style="66" customWidth="1"/>
    <col min="5647" max="5647" width="7.28515625" style="66" customWidth="1"/>
    <col min="5648" max="5891" width="9.140625" style="66"/>
    <col min="5892" max="5892" width="20.7109375" style="66" customWidth="1"/>
    <col min="5893" max="5893" width="11.5703125" style="66" customWidth="1"/>
    <col min="5894" max="5894" width="42.5703125" style="66" customWidth="1"/>
    <col min="5895" max="5895" width="7.7109375" style="66" customWidth="1"/>
    <col min="5896" max="5896" width="7" style="66" customWidth="1"/>
    <col min="5897" max="5897" width="7.28515625" style="66" customWidth="1"/>
    <col min="5898" max="5898" width="6" style="66" customWidth="1"/>
    <col min="5899" max="5899" width="6.85546875" style="66" customWidth="1"/>
    <col min="5900" max="5900" width="8.85546875" style="66" customWidth="1"/>
    <col min="5901" max="5901" width="5.140625" style="66" customWidth="1"/>
    <col min="5902" max="5902" width="7.7109375" style="66" customWidth="1"/>
    <col min="5903" max="5903" width="7.28515625" style="66" customWidth="1"/>
    <col min="5904" max="6147" width="9.140625" style="66"/>
    <col min="6148" max="6148" width="20.7109375" style="66" customWidth="1"/>
    <col min="6149" max="6149" width="11.5703125" style="66" customWidth="1"/>
    <col min="6150" max="6150" width="42.5703125" style="66" customWidth="1"/>
    <col min="6151" max="6151" width="7.7109375" style="66" customWidth="1"/>
    <col min="6152" max="6152" width="7" style="66" customWidth="1"/>
    <col min="6153" max="6153" width="7.28515625" style="66" customWidth="1"/>
    <col min="6154" max="6154" width="6" style="66" customWidth="1"/>
    <col min="6155" max="6155" width="6.85546875" style="66" customWidth="1"/>
    <col min="6156" max="6156" width="8.85546875" style="66" customWidth="1"/>
    <col min="6157" max="6157" width="5.140625" style="66" customWidth="1"/>
    <col min="6158" max="6158" width="7.7109375" style="66" customWidth="1"/>
    <col min="6159" max="6159" width="7.28515625" style="66" customWidth="1"/>
    <col min="6160" max="6403" width="9.140625" style="66"/>
    <col min="6404" max="6404" width="20.7109375" style="66" customWidth="1"/>
    <col min="6405" max="6405" width="11.5703125" style="66" customWidth="1"/>
    <col min="6406" max="6406" width="42.5703125" style="66" customWidth="1"/>
    <col min="6407" max="6407" width="7.7109375" style="66" customWidth="1"/>
    <col min="6408" max="6408" width="7" style="66" customWidth="1"/>
    <col min="6409" max="6409" width="7.28515625" style="66" customWidth="1"/>
    <col min="6410" max="6410" width="6" style="66" customWidth="1"/>
    <col min="6411" max="6411" width="6.85546875" style="66" customWidth="1"/>
    <col min="6412" max="6412" width="8.85546875" style="66" customWidth="1"/>
    <col min="6413" max="6413" width="5.140625" style="66" customWidth="1"/>
    <col min="6414" max="6414" width="7.7109375" style="66" customWidth="1"/>
    <col min="6415" max="6415" width="7.28515625" style="66" customWidth="1"/>
    <col min="6416" max="6659" width="9.140625" style="66"/>
    <col min="6660" max="6660" width="20.7109375" style="66" customWidth="1"/>
    <col min="6661" max="6661" width="11.5703125" style="66" customWidth="1"/>
    <col min="6662" max="6662" width="42.5703125" style="66" customWidth="1"/>
    <col min="6663" max="6663" width="7.7109375" style="66" customWidth="1"/>
    <col min="6664" max="6664" width="7" style="66" customWidth="1"/>
    <col min="6665" max="6665" width="7.28515625" style="66" customWidth="1"/>
    <col min="6666" max="6666" width="6" style="66" customWidth="1"/>
    <col min="6667" max="6667" width="6.85546875" style="66" customWidth="1"/>
    <col min="6668" max="6668" width="8.85546875" style="66" customWidth="1"/>
    <col min="6669" max="6669" width="5.140625" style="66" customWidth="1"/>
    <col min="6670" max="6670" width="7.7109375" style="66" customWidth="1"/>
    <col min="6671" max="6671" width="7.28515625" style="66" customWidth="1"/>
    <col min="6672" max="6915" width="9.140625" style="66"/>
    <col min="6916" max="6916" width="20.7109375" style="66" customWidth="1"/>
    <col min="6917" max="6917" width="11.5703125" style="66" customWidth="1"/>
    <col min="6918" max="6918" width="42.5703125" style="66" customWidth="1"/>
    <col min="6919" max="6919" width="7.7109375" style="66" customWidth="1"/>
    <col min="6920" max="6920" width="7" style="66" customWidth="1"/>
    <col min="6921" max="6921" width="7.28515625" style="66" customWidth="1"/>
    <col min="6922" max="6922" width="6" style="66" customWidth="1"/>
    <col min="6923" max="6923" width="6.85546875" style="66" customWidth="1"/>
    <col min="6924" max="6924" width="8.85546875" style="66" customWidth="1"/>
    <col min="6925" max="6925" width="5.140625" style="66" customWidth="1"/>
    <col min="6926" max="6926" width="7.7109375" style="66" customWidth="1"/>
    <col min="6927" max="6927" width="7.28515625" style="66" customWidth="1"/>
    <col min="6928" max="7171" width="9.140625" style="66"/>
    <col min="7172" max="7172" width="20.7109375" style="66" customWidth="1"/>
    <col min="7173" max="7173" width="11.5703125" style="66" customWidth="1"/>
    <col min="7174" max="7174" width="42.5703125" style="66" customWidth="1"/>
    <col min="7175" max="7175" width="7.7109375" style="66" customWidth="1"/>
    <col min="7176" max="7176" width="7" style="66" customWidth="1"/>
    <col min="7177" max="7177" width="7.28515625" style="66" customWidth="1"/>
    <col min="7178" max="7178" width="6" style="66" customWidth="1"/>
    <col min="7179" max="7179" width="6.85546875" style="66" customWidth="1"/>
    <col min="7180" max="7180" width="8.85546875" style="66" customWidth="1"/>
    <col min="7181" max="7181" width="5.140625" style="66" customWidth="1"/>
    <col min="7182" max="7182" width="7.7109375" style="66" customWidth="1"/>
    <col min="7183" max="7183" width="7.28515625" style="66" customWidth="1"/>
    <col min="7184" max="7427" width="9.140625" style="66"/>
    <col min="7428" max="7428" width="20.7109375" style="66" customWidth="1"/>
    <col min="7429" max="7429" width="11.5703125" style="66" customWidth="1"/>
    <col min="7430" max="7430" width="42.5703125" style="66" customWidth="1"/>
    <col min="7431" max="7431" width="7.7109375" style="66" customWidth="1"/>
    <col min="7432" max="7432" width="7" style="66" customWidth="1"/>
    <col min="7433" max="7433" width="7.28515625" style="66" customWidth="1"/>
    <col min="7434" max="7434" width="6" style="66" customWidth="1"/>
    <col min="7435" max="7435" width="6.85546875" style="66" customWidth="1"/>
    <col min="7436" max="7436" width="8.85546875" style="66" customWidth="1"/>
    <col min="7437" max="7437" width="5.140625" style="66" customWidth="1"/>
    <col min="7438" max="7438" width="7.7109375" style="66" customWidth="1"/>
    <col min="7439" max="7439" width="7.28515625" style="66" customWidth="1"/>
    <col min="7440" max="7683" width="9.140625" style="66"/>
    <col min="7684" max="7684" width="20.7109375" style="66" customWidth="1"/>
    <col min="7685" max="7685" width="11.5703125" style="66" customWidth="1"/>
    <col min="7686" max="7686" width="42.5703125" style="66" customWidth="1"/>
    <col min="7687" max="7687" width="7.7109375" style="66" customWidth="1"/>
    <col min="7688" max="7688" width="7" style="66" customWidth="1"/>
    <col min="7689" max="7689" width="7.28515625" style="66" customWidth="1"/>
    <col min="7690" max="7690" width="6" style="66" customWidth="1"/>
    <col min="7691" max="7691" width="6.85546875" style="66" customWidth="1"/>
    <col min="7692" max="7692" width="8.85546875" style="66" customWidth="1"/>
    <col min="7693" max="7693" width="5.140625" style="66" customWidth="1"/>
    <col min="7694" max="7694" width="7.7109375" style="66" customWidth="1"/>
    <col min="7695" max="7695" width="7.28515625" style="66" customWidth="1"/>
    <col min="7696" max="7939" width="9.140625" style="66"/>
    <col min="7940" max="7940" width="20.7109375" style="66" customWidth="1"/>
    <col min="7941" max="7941" width="11.5703125" style="66" customWidth="1"/>
    <col min="7942" max="7942" width="42.5703125" style="66" customWidth="1"/>
    <col min="7943" max="7943" width="7.7109375" style="66" customWidth="1"/>
    <col min="7944" max="7944" width="7" style="66" customWidth="1"/>
    <col min="7945" max="7945" width="7.28515625" style="66" customWidth="1"/>
    <col min="7946" max="7946" width="6" style="66" customWidth="1"/>
    <col min="7947" max="7947" width="6.85546875" style="66" customWidth="1"/>
    <col min="7948" max="7948" width="8.85546875" style="66" customWidth="1"/>
    <col min="7949" max="7949" width="5.140625" style="66" customWidth="1"/>
    <col min="7950" max="7950" width="7.7109375" style="66" customWidth="1"/>
    <col min="7951" max="7951" width="7.28515625" style="66" customWidth="1"/>
    <col min="7952" max="8195" width="9.140625" style="66"/>
    <col min="8196" max="8196" width="20.7109375" style="66" customWidth="1"/>
    <col min="8197" max="8197" width="11.5703125" style="66" customWidth="1"/>
    <col min="8198" max="8198" width="42.5703125" style="66" customWidth="1"/>
    <col min="8199" max="8199" width="7.7109375" style="66" customWidth="1"/>
    <col min="8200" max="8200" width="7" style="66" customWidth="1"/>
    <col min="8201" max="8201" width="7.28515625" style="66" customWidth="1"/>
    <col min="8202" max="8202" width="6" style="66" customWidth="1"/>
    <col min="8203" max="8203" width="6.85546875" style="66" customWidth="1"/>
    <col min="8204" max="8204" width="8.85546875" style="66" customWidth="1"/>
    <col min="8205" max="8205" width="5.140625" style="66" customWidth="1"/>
    <col min="8206" max="8206" width="7.7109375" style="66" customWidth="1"/>
    <col min="8207" max="8207" width="7.28515625" style="66" customWidth="1"/>
    <col min="8208" max="8451" width="9.140625" style="66"/>
    <col min="8452" max="8452" width="20.7109375" style="66" customWidth="1"/>
    <col min="8453" max="8453" width="11.5703125" style="66" customWidth="1"/>
    <col min="8454" max="8454" width="42.5703125" style="66" customWidth="1"/>
    <col min="8455" max="8455" width="7.7109375" style="66" customWidth="1"/>
    <col min="8456" max="8456" width="7" style="66" customWidth="1"/>
    <col min="8457" max="8457" width="7.28515625" style="66" customWidth="1"/>
    <col min="8458" max="8458" width="6" style="66" customWidth="1"/>
    <col min="8459" max="8459" width="6.85546875" style="66" customWidth="1"/>
    <col min="8460" max="8460" width="8.85546875" style="66" customWidth="1"/>
    <col min="8461" max="8461" width="5.140625" style="66" customWidth="1"/>
    <col min="8462" max="8462" width="7.7109375" style="66" customWidth="1"/>
    <col min="8463" max="8463" width="7.28515625" style="66" customWidth="1"/>
    <col min="8464" max="8707" width="9.140625" style="66"/>
    <col min="8708" max="8708" width="20.7109375" style="66" customWidth="1"/>
    <col min="8709" max="8709" width="11.5703125" style="66" customWidth="1"/>
    <col min="8710" max="8710" width="42.5703125" style="66" customWidth="1"/>
    <col min="8711" max="8711" width="7.7109375" style="66" customWidth="1"/>
    <col min="8712" max="8712" width="7" style="66" customWidth="1"/>
    <col min="8713" max="8713" width="7.28515625" style="66" customWidth="1"/>
    <col min="8714" max="8714" width="6" style="66" customWidth="1"/>
    <col min="8715" max="8715" width="6.85546875" style="66" customWidth="1"/>
    <col min="8716" max="8716" width="8.85546875" style="66" customWidth="1"/>
    <col min="8717" max="8717" width="5.140625" style="66" customWidth="1"/>
    <col min="8718" max="8718" width="7.7109375" style="66" customWidth="1"/>
    <col min="8719" max="8719" width="7.28515625" style="66" customWidth="1"/>
    <col min="8720" max="8963" width="9.140625" style="66"/>
    <col min="8964" max="8964" width="20.7109375" style="66" customWidth="1"/>
    <col min="8965" max="8965" width="11.5703125" style="66" customWidth="1"/>
    <col min="8966" max="8966" width="42.5703125" style="66" customWidth="1"/>
    <col min="8967" max="8967" width="7.7109375" style="66" customWidth="1"/>
    <col min="8968" max="8968" width="7" style="66" customWidth="1"/>
    <col min="8969" max="8969" width="7.28515625" style="66" customWidth="1"/>
    <col min="8970" max="8970" width="6" style="66" customWidth="1"/>
    <col min="8971" max="8971" width="6.85546875" style="66" customWidth="1"/>
    <col min="8972" max="8972" width="8.85546875" style="66" customWidth="1"/>
    <col min="8973" max="8973" width="5.140625" style="66" customWidth="1"/>
    <col min="8974" max="8974" width="7.7109375" style="66" customWidth="1"/>
    <col min="8975" max="8975" width="7.28515625" style="66" customWidth="1"/>
    <col min="8976" max="9219" width="9.140625" style="66"/>
    <col min="9220" max="9220" width="20.7109375" style="66" customWidth="1"/>
    <col min="9221" max="9221" width="11.5703125" style="66" customWidth="1"/>
    <col min="9222" max="9222" width="42.5703125" style="66" customWidth="1"/>
    <col min="9223" max="9223" width="7.7109375" style="66" customWidth="1"/>
    <col min="9224" max="9224" width="7" style="66" customWidth="1"/>
    <col min="9225" max="9225" width="7.28515625" style="66" customWidth="1"/>
    <col min="9226" max="9226" width="6" style="66" customWidth="1"/>
    <col min="9227" max="9227" width="6.85546875" style="66" customWidth="1"/>
    <col min="9228" max="9228" width="8.85546875" style="66" customWidth="1"/>
    <col min="9229" max="9229" width="5.140625" style="66" customWidth="1"/>
    <col min="9230" max="9230" width="7.7109375" style="66" customWidth="1"/>
    <col min="9231" max="9231" width="7.28515625" style="66" customWidth="1"/>
    <col min="9232" max="9475" width="9.140625" style="66"/>
    <col min="9476" max="9476" width="20.7109375" style="66" customWidth="1"/>
    <col min="9477" max="9477" width="11.5703125" style="66" customWidth="1"/>
    <col min="9478" max="9478" width="42.5703125" style="66" customWidth="1"/>
    <col min="9479" max="9479" width="7.7109375" style="66" customWidth="1"/>
    <col min="9480" max="9480" width="7" style="66" customWidth="1"/>
    <col min="9481" max="9481" width="7.28515625" style="66" customWidth="1"/>
    <col min="9482" max="9482" width="6" style="66" customWidth="1"/>
    <col min="9483" max="9483" width="6.85546875" style="66" customWidth="1"/>
    <col min="9484" max="9484" width="8.85546875" style="66" customWidth="1"/>
    <col min="9485" max="9485" width="5.140625" style="66" customWidth="1"/>
    <col min="9486" max="9486" width="7.7109375" style="66" customWidth="1"/>
    <col min="9487" max="9487" width="7.28515625" style="66" customWidth="1"/>
    <col min="9488" max="9731" width="9.140625" style="66"/>
    <col min="9732" max="9732" width="20.7109375" style="66" customWidth="1"/>
    <col min="9733" max="9733" width="11.5703125" style="66" customWidth="1"/>
    <col min="9734" max="9734" width="42.5703125" style="66" customWidth="1"/>
    <col min="9735" max="9735" width="7.7109375" style="66" customWidth="1"/>
    <col min="9736" max="9736" width="7" style="66" customWidth="1"/>
    <col min="9737" max="9737" width="7.28515625" style="66" customWidth="1"/>
    <col min="9738" max="9738" width="6" style="66" customWidth="1"/>
    <col min="9739" max="9739" width="6.85546875" style="66" customWidth="1"/>
    <col min="9740" max="9740" width="8.85546875" style="66" customWidth="1"/>
    <col min="9741" max="9741" width="5.140625" style="66" customWidth="1"/>
    <col min="9742" max="9742" width="7.7109375" style="66" customWidth="1"/>
    <col min="9743" max="9743" width="7.28515625" style="66" customWidth="1"/>
    <col min="9744" max="9987" width="9.140625" style="66"/>
    <col min="9988" max="9988" width="20.7109375" style="66" customWidth="1"/>
    <col min="9989" max="9989" width="11.5703125" style="66" customWidth="1"/>
    <col min="9990" max="9990" width="42.5703125" style="66" customWidth="1"/>
    <col min="9991" max="9991" width="7.7109375" style="66" customWidth="1"/>
    <col min="9992" max="9992" width="7" style="66" customWidth="1"/>
    <col min="9993" max="9993" width="7.28515625" style="66" customWidth="1"/>
    <col min="9994" max="9994" width="6" style="66" customWidth="1"/>
    <col min="9995" max="9995" width="6.85546875" style="66" customWidth="1"/>
    <col min="9996" max="9996" width="8.85546875" style="66" customWidth="1"/>
    <col min="9997" max="9997" width="5.140625" style="66" customWidth="1"/>
    <col min="9998" max="9998" width="7.7109375" style="66" customWidth="1"/>
    <col min="9999" max="9999" width="7.28515625" style="66" customWidth="1"/>
    <col min="10000" max="10243" width="9.140625" style="66"/>
    <col min="10244" max="10244" width="20.7109375" style="66" customWidth="1"/>
    <col min="10245" max="10245" width="11.5703125" style="66" customWidth="1"/>
    <col min="10246" max="10246" width="42.5703125" style="66" customWidth="1"/>
    <col min="10247" max="10247" width="7.7109375" style="66" customWidth="1"/>
    <col min="10248" max="10248" width="7" style="66" customWidth="1"/>
    <col min="10249" max="10249" width="7.28515625" style="66" customWidth="1"/>
    <col min="10250" max="10250" width="6" style="66" customWidth="1"/>
    <col min="10251" max="10251" width="6.85546875" style="66" customWidth="1"/>
    <col min="10252" max="10252" width="8.85546875" style="66" customWidth="1"/>
    <col min="10253" max="10253" width="5.140625" style="66" customWidth="1"/>
    <col min="10254" max="10254" width="7.7109375" style="66" customWidth="1"/>
    <col min="10255" max="10255" width="7.28515625" style="66" customWidth="1"/>
    <col min="10256" max="10499" width="9.140625" style="66"/>
    <col min="10500" max="10500" width="20.7109375" style="66" customWidth="1"/>
    <col min="10501" max="10501" width="11.5703125" style="66" customWidth="1"/>
    <col min="10502" max="10502" width="42.5703125" style="66" customWidth="1"/>
    <col min="10503" max="10503" width="7.7109375" style="66" customWidth="1"/>
    <col min="10504" max="10504" width="7" style="66" customWidth="1"/>
    <col min="10505" max="10505" width="7.28515625" style="66" customWidth="1"/>
    <col min="10506" max="10506" width="6" style="66" customWidth="1"/>
    <col min="10507" max="10507" width="6.85546875" style="66" customWidth="1"/>
    <col min="10508" max="10508" width="8.85546875" style="66" customWidth="1"/>
    <col min="10509" max="10509" width="5.140625" style="66" customWidth="1"/>
    <col min="10510" max="10510" width="7.7109375" style="66" customWidth="1"/>
    <col min="10511" max="10511" width="7.28515625" style="66" customWidth="1"/>
    <col min="10512" max="10755" width="9.140625" style="66"/>
    <col min="10756" max="10756" width="20.7109375" style="66" customWidth="1"/>
    <col min="10757" max="10757" width="11.5703125" style="66" customWidth="1"/>
    <col min="10758" max="10758" width="42.5703125" style="66" customWidth="1"/>
    <col min="10759" max="10759" width="7.7109375" style="66" customWidth="1"/>
    <col min="10760" max="10760" width="7" style="66" customWidth="1"/>
    <col min="10761" max="10761" width="7.28515625" style="66" customWidth="1"/>
    <col min="10762" max="10762" width="6" style="66" customWidth="1"/>
    <col min="10763" max="10763" width="6.85546875" style="66" customWidth="1"/>
    <col min="10764" max="10764" width="8.85546875" style="66" customWidth="1"/>
    <col min="10765" max="10765" width="5.140625" style="66" customWidth="1"/>
    <col min="10766" max="10766" width="7.7109375" style="66" customWidth="1"/>
    <col min="10767" max="10767" width="7.28515625" style="66" customWidth="1"/>
    <col min="10768" max="11011" width="9.140625" style="66"/>
    <col min="11012" max="11012" width="20.7109375" style="66" customWidth="1"/>
    <col min="11013" max="11013" width="11.5703125" style="66" customWidth="1"/>
    <col min="11014" max="11014" width="42.5703125" style="66" customWidth="1"/>
    <col min="11015" max="11015" width="7.7109375" style="66" customWidth="1"/>
    <col min="11016" max="11016" width="7" style="66" customWidth="1"/>
    <col min="11017" max="11017" width="7.28515625" style="66" customWidth="1"/>
    <col min="11018" max="11018" width="6" style="66" customWidth="1"/>
    <col min="11019" max="11019" width="6.85546875" style="66" customWidth="1"/>
    <col min="11020" max="11020" width="8.85546875" style="66" customWidth="1"/>
    <col min="11021" max="11021" width="5.140625" style="66" customWidth="1"/>
    <col min="11022" max="11022" width="7.7109375" style="66" customWidth="1"/>
    <col min="11023" max="11023" width="7.28515625" style="66" customWidth="1"/>
    <col min="11024" max="11267" width="9.140625" style="66"/>
    <col min="11268" max="11268" width="20.7109375" style="66" customWidth="1"/>
    <col min="11269" max="11269" width="11.5703125" style="66" customWidth="1"/>
    <col min="11270" max="11270" width="42.5703125" style="66" customWidth="1"/>
    <col min="11271" max="11271" width="7.7109375" style="66" customWidth="1"/>
    <col min="11272" max="11272" width="7" style="66" customWidth="1"/>
    <col min="11273" max="11273" width="7.28515625" style="66" customWidth="1"/>
    <col min="11274" max="11274" width="6" style="66" customWidth="1"/>
    <col min="11275" max="11275" width="6.85546875" style="66" customWidth="1"/>
    <col min="11276" max="11276" width="8.85546875" style="66" customWidth="1"/>
    <col min="11277" max="11277" width="5.140625" style="66" customWidth="1"/>
    <col min="11278" max="11278" width="7.7109375" style="66" customWidth="1"/>
    <col min="11279" max="11279" width="7.28515625" style="66" customWidth="1"/>
    <col min="11280" max="11523" width="9.140625" style="66"/>
    <col min="11524" max="11524" width="20.7109375" style="66" customWidth="1"/>
    <col min="11525" max="11525" width="11.5703125" style="66" customWidth="1"/>
    <col min="11526" max="11526" width="42.5703125" style="66" customWidth="1"/>
    <col min="11527" max="11527" width="7.7109375" style="66" customWidth="1"/>
    <col min="11528" max="11528" width="7" style="66" customWidth="1"/>
    <col min="11529" max="11529" width="7.28515625" style="66" customWidth="1"/>
    <col min="11530" max="11530" width="6" style="66" customWidth="1"/>
    <col min="11531" max="11531" width="6.85546875" style="66" customWidth="1"/>
    <col min="11532" max="11532" width="8.85546875" style="66" customWidth="1"/>
    <col min="11533" max="11533" width="5.140625" style="66" customWidth="1"/>
    <col min="11534" max="11534" width="7.7109375" style="66" customWidth="1"/>
    <col min="11535" max="11535" width="7.28515625" style="66" customWidth="1"/>
    <col min="11536" max="11779" width="9.140625" style="66"/>
    <col min="11780" max="11780" width="20.7109375" style="66" customWidth="1"/>
    <col min="11781" max="11781" width="11.5703125" style="66" customWidth="1"/>
    <col min="11782" max="11782" width="42.5703125" style="66" customWidth="1"/>
    <col min="11783" max="11783" width="7.7109375" style="66" customWidth="1"/>
    <col min="11784" max="11784" width="7" style="66" customWidth="1"/>
    <col min="11785" max="11785" width="7.28515625" style="66" customWidth="1"/>
    <col min="11786" max="11786" width="6" style="66" customWidth="1"/>
    <col min="11787" max="11787" width="6.85546875" style="66" customWidth="1"/>
    <col min="11788" max="11788" width="8.85546875" style="66" customWidth="1"/>
    <col min="11789" max="11789" width="5.140625" style="66" customWidth="1"/>
    <col min="11790" max="11790" width="7.7109375" style="66" customWidth="1"/>
    <col min="11791" max="11791" width="7.28515625" style="66" customWidth="1"/>
    <col min="11792" max="12035" width="9.140625" style="66"/>
    <col min="12036" max="12036" width="20.7109375" style="66" customWidth="1"/>
    <col min="12037" max="12037" width="11.5703125" style="66" customWidth="1"/>
    <col min="12038" max="12038" width="42.5703125" style="66" customWidth="1"/>
    <col min="12039" max="12039" width="7.7109375" style="66" customWidth="1"/>
    <col min="12040" max="12040" width="7" style="66" customWidth="1"/>
    <col min="12041" max="12041" width="7.28515625" style="66" customWidth="1"/>
    <col min="12042" max="12042" width="6" style="66" customWidth="1"/>
    <col min="12043" max="12043" width="6.85546875" style="66" customWidth="1"/>
    <col min="12044" max="12044" width="8.85546875" style="66" customWidth="1"/>
    <col min="12045" max="12045" width="5.140625" style="66" customWidth="1"/>
    <col min="12046" max="12046" width="7.7109375" style="66" customWidth="1"/>
    <col min="12047" max="12047" width="7.28515625" style="66" customWidth="1"/>
    <col min="12048" max="12291" width="9.140625" style="66"/>
    <col min="12292" max="12292" width="20.7109375" style="66" customWidth="1"/>
    <col min="12293" max="12293" width="11.5703125" style="66" customWidth="1"/>
    <col min="12294" max="12294" width="42.5703125" style="66" customWidth="1"/>
    <col min="12295" max="12295" width="7.7109375" style="66" customWidth="1"/>
    <col min="12296" max="12296" width="7" style="66" customWidth="1"/>
    <col min="12297" max="12297" width="7.28515625" style="66" customWidth="1"/>
    <col min="12298" max="12298" width="6" style="66" customWidth="1"/>
    <col min="12299" max="12299" width="6.85546875" style="66" customWidth="1"/>
    <col min="12300" max="12300" width="8.85546875" style="66" customWidth="1"/>
    <col min="12301" max="12301" width="5.140625" style="66" customWidth="1"/>
    <col min="12302" max="12302" width="7.7109375" style="66" customWidth="1"/>
    <col min="12303" max="12303" width="7.28515625" style="66" customWidth="1"/>
    <col min="12304" max="12547" width="9.140625" style="66"/>
    <col min="12548" max="12548" width="20.7109375" style="66" customWidth="1"/>
    <col min="12549" max="12549" width="11.5703125" style="66" customWidth="1"/>
    <col min="12550" max="12550" width="42.5703125" style="66" customWidth="1"/>
    <col min="12551" max="12551" width="7.7109375" style="66" customWidth="1"/>
    <col min="12552" max="12552" width="7" style="66" customWidth="1"/>
    <col min="12553" max="12553" width="7.28515625" style="66" customWidth="1"/>
    <col min="12554" max="12554" width="6" style="66" customWidth="1"/>
    <col min="12555" max="12555" width="6.85546875" style="66" customWidth="1"/>
    <col min="12556" max="12556" width="8.85546875" style="66" customWidth="1"/>
    <col min="12557" max="12557" width="5.140625" style="66" customWidth="1"/>
    <col min="12558" max="12558" width="7.7109375" style="66" customWidth="1"/>
    <col min="12559" max="12559" width="7.28515625" style="66" customWidth="1"/>
    <col min="12560" max="12803" width="9.140625" style="66"/>
    <col min="12804" max="12804" width="20.7109375" style="66" customWidth="1"/>
    <col min="12805" max="12805" width="11.5703125" style="66" customWidth="1"/>
    <col min="12806" max="12806" width="42.5703125" style="66" customWidth="1"/>
    <col min="12807" max="12807" width="7.7109375" style="66" customWidth="1"/>
    <col min="12808" max="12808" width="7" style="66" customWidth="1"/>
    <col min="12809" max="12809" width="7.28515625" style="66" customWidth="1"/>
    <col min="12810" max="12810" width="6" style="66" customWidth="1"/>
    <col min="12811" max="12811" width="6.85546875" style="66" customWidth="1"/>
    <col min="12812" max="12812" width="8.85546875" style="66" customWidth="1"/>
    <col min="12813" max="12813" width="5.140625" style="66" customWidth="1"/>
    <col min="12814" max="12814" width="7.7109375" style="66" customWidth="1"/>
    <col min="12815" max="12815" width="7.28515625" style="66" customWidth="1"/>
    <col min="12816" max="13059" width="9.140625" style="66"/>
    <col min="13060" max="13060" width="20.7109375" style="66" customWidth="1"/>
    <col min="13061" max="13061" width="11.5703125" style="66" customWidth="1"/>
    <col min="13062" max="13062" width="42.5703125" style="66" customWidth="1"/>
    <col min="13063" max="13063" width="7.7109375" style="66" customWidth="1"/>
    <col min="13064" max="13064" width="7" style="66" customWidth="1"/>
    <col min="13065" max="13065" width="7.28515625" style="66" customWidth="1"/>
    <col min="13066" max="13066" width="6" style="66" customWidth="1"/>
    <col min="13067" max="13067" width="6.85546875" style="66" customWidth="1"/>
    <col min="13068" max="13068" width="8.85546875" style="66" customWidth="1"/>
    <col min="13069" max="13069" width="5.140625" style="66" customWidth="1"/>
    <col min="13070" max="13070" width="7.7109375" style="66" customWidth="1"/>
    <col min="13071" max="13071" width="7.28515625" style="66" customWidth="1"/>
    <col min="13072" max="13315" width="9.140625" style="66"/>
    <col min="13316" max="13316" width="20.7109375" style="66" customWidth="1"/>
    <col min="13317" max="13317" width="11.5703125" style="66" customWidth="1"/>
    <col min="13318" max="13318" width="42.5703125" style="66" customWidth="1"/>
    <col min="13319" max="13319" width="7.7109375" style="66" customWidth="1"/>
    <col min="13320" max="13320" width="7" style="66" customWidth="1"/>
    <col min="13321" max="13321" width="7.28515625" style="66" customWidth="1"/>
    <col min="13322" max="13322" width="6" style="66" customWidth="1"/>
    <col min="13323" max="13323" width="6.85546875" style="66" customWidth="1"/>
    <col min="13324" max="13324" width="8.85546875" style="66" customWidth="1"/>
    <col min="13325" max="13325" width="5.140625" style="66" customWidth="1"/>
    <col min="13326" max="13326" width="7.7109375" style="66" customWidth="1"/>
    <col min="13327" max="13327" width="7.28515625" style="66" customWidth="1"/>
    <col min="13328" max="13571" width="9.140625" style="66"/>
    <col min="13572" max="13572" width="20.7109375" style="66" customWidth="1"/>
    <col min="13573" max="13573" width="11.5703125" style="66" customWidth="1"/>
    <col min="13574" max="13574" width="42.5703125" style="66" customWidth="1"/>
    <col min="13575" max="13575" width="7.7109375" style="66" customWidth="1"/>
    <col min="13576" max="13576" width="7" style="66" customWidth="1"/>
    <col min="13577" max="13577" width="7.28515625" style="66" customWidth="1"/>
    <col min="13578" max="13578" width="6" style="66" customWidth="1"/>
    <col min="13579" max="13579" width="6.85546875" style="66" customWidth="1"/>
    <col min="13580" max="13580" width="8.85546875" style="66" customWidth="1"/>
    <col min="13581" max="13581" width="5.140625" style="66" customWidth="1"/>
    <col min="13582" max="13582" width="7.7109375" style="66" customWidth="1"/>
    <col min="13583" max="13583" width="7.28515625" style="66" customWidth="1"/>
    <col min="13584" max="13827" width="9.140625" style="66"/>
    <col min="13828" max="13828" width="20.7109375" style="66" customWidth="1"/>
    <col min="13829" max="13829" width="11.5703125" style="66" customWidth="1"/>
    <col min="13830" max="13830" width="42.5703125" style="66" customWidth="1"/>
    <col min="13831" max="13831" width="7.7109375" style="66" customWidth="1"/>
    <col min="13832" max="13832" width="7" style="66" customWidth="1"/>
    <col min="13833" max="13833" width="7.28515625" style="66" customWidth="1"/>
    <col min="13834" max="13834" width="6" style="66" customWidth="1"/>
    <col min="13835" max="13835" width="6.85546875" style="66" customWidth="1"/>
    <col min="13836" max="13836" width="8.85546875" style="66" customWidth="1"/>
    <col min="13837" max="13837" width="5.140625" style="66" customWidth="1"/>
    <col min="13838" max="13838" width="7.7109375" style="66" customWidth="1"/>
    <col min="13839" max="13839" width="7.28515625" style="66" customWidth="1"/>
    <col min="13840" max="14083" width="9.140625" style="66"/>
    <col min="14084" max="14084" width="20.7109375" style="66" customWidth="1"/>
    <col min="14085" max="14085" width="11.5703125" style="66" customWidth="1"/>
    <col min="14086" max="14086" width="42.5703125" style="66" customWidth="1"/>
    <col min="14087" max="14087" width="7.7109375" style="66" customWidth="1"/>
    <col min="14088" max="14088" width="7" style="66" customWidth="1"/>
    <col min="14089" max="14089" width="7.28515625" style="66" customWidth="1"/>
    <col min="14090" max="14090" width="6" style="66" customWidth="1"/>
    <col min="14091" max="14091" width="6.85546875" style="66" customWidth="1"/>
    <col min="14092" max="14092" width="8.85546875" style="66" customWidth="1"/>
    <col min="14093" max="14093" width="5.140625" style="66" customWidth="1"/>
    <col min="14094" max="14094" width="7.7109375" style="66" customWidth="1"/>
    <col min="14095" max="14095" width="7.28515625" style="66" customWidth="1"/>
    <col min="14096" max="14339" width="9.140625" style="66"/>
    <col min="14340" max="14340" width="20.7109375" style="66" customWidth="1"/>
    <col min="14341" max="14341" width="11.5703125" style="66" customWidth="1"/>
    <col min="14342" max="14342" width="42.5703125" style="66" customWidth="1"/>
    <col min="14343" max="14343" width="7.7109375" style="66" customWidth="1"/>
    <col min="14344" max="14344" width="7" style="66" customWidth="1"/>
    <col min="14345" max="14345" width="7.28515625" style="66" customWidth="1"/>
    <col min="14346" max="14346" width="6" style="66" customWidth="1"/>
    <col min="14347" max="14347" width="6.85546875" style="66" customWidth="1"/>
    <col min="14348" max="14348" width="8.85546875" style="66" customWidth="1"/>
    <col min="14349" max="14349" width="5.140625" style="66" customWidth="1"/>
    <col min="14350" max="14350" width="7.7109375" style="66" customWidth="1"/>
    <col min="14351" max="14351" width="7.28515625" style="66" customWidth="1"/>
    <col min="14352" max="14595" width="9.140625" style="66"/>
    <col min="14596" max="14596" width="20.7109375" style="66" customWidth="1"/>
    <col min="14597" max="14597" width="11.5703125" style="66" customWidth="1"/>
    <col min="14598" max="14598" width="42.5703125" style="66" customWidth="1"/>
    <col min="14599" max="14599" width="7.7109375" style="66" customWidth="1"/>
    <col min="14600" max="14600" width="7" style="66" customWidth="1"/>
    <col min="14601" max="14601" width="7.28515625" style="66" customWidth="1"/>
    <col min="14602" max="14602" width="6" style="66" customWidth="1"/>
    <col min="14603" max="14603" width="6.85546875" style="66" customWidth="1"/>
    <col min="14604" max="14604" width="8.85546875" style="66" customWidth="1"/>
    <col min="14605" max="14605" width="5.140625" style="66" customWidth="1"/>
    <col min="14606" max="14606" width="7.7109375" style="66" customWidth="1"/>
    <col min="14607" max="14607" width="7.28515625" style="66" customWidth="1"/>
    <col min="14608" max="14851" width="9.140625" style="66"/>
    <col min="14852" max="14852" width="20.7109375" style="66" customWidth="1"/>
    <col min="14853" max="14853" width="11.5703125" style="66" customWidth="1"/>
    <col min="14854" max="14854" width="42.5703125" style="66" customWidth="1"/>
    <col min="14855" max="14855" width="7.7109375" style="66" customWidth="1"/>
    <col min="14856" max="14856" width="7" style="66" customWidth="1"/>
    <col min="14857" max="14857" width="7.28515625" style="66" customWidth="1"/>
    <col min="14858" max="14858" width="6" style="66" customWidth="1"/>
    <col min="14859" max="14859" width="6.85546875" style="66" customWidth="1"/>
    <col min="14860" max="14860" width="8.85546875" style="66" customWidth="1"/>
    <col min="14861" max="14861" width="5.140625" style="66" customWidth="1"/>
    <col min="14862" max="14862" width="7.7109375" style="66" customWidth="1"/>
    <col min="14863" max="14863" width="7.28515625" style="66" customWidth="1"/>
    <col min="14864" max="15107" width="9.140625" style="66"/>
    <col min="15108" max="15108" width="20.7109375" style="66" customWidth="1"/>
    <col min="15109" max="15109" width="11.5703125" style="66" customWidth="1"/>
    <col min="15110" max="15110" width="42.5703125" style="66" customWidth="1"/>
    <col min="15111" max="15111" width="7.7109375" style="66" customWidth="1"/>
    <col min="15112" max="15112" width="7" style="66" customWidth="1"/>
    <col min="15113" max="15113" width="7.28515625" style="66" customWidth="1"/>
    <col min="15114" max="15114" width="6" style="66" customWidth="1"/>
    <col min="15115" max="15115" width="6.85546875" style="66" customWidth="1"/>
    <col min="15116" max="15116" width="8.85546875" style="66" customWidth="1"/>
    <col min="15117" max="15117" width="5.140625" style="66" customWidth="1"/>
    <col min="15118" max="15118" width="7.7109375" style="66" customWidth="1"/>
    <col min="15119" max="15119" width="7.28515625" style="66" customWidth="1"/>
    <col min="15120" max="15363" width="9.140625" style="66"/>
    <col min="15364" max="15364" width="20.7109375" style="66" customWidth="1"/>
    <col min="15365" max="15365" width="11.5703125" style="66" customWidth="1"/>
    <col min="15366" max="15366" width="42.5703125" style="66" customWidth="1"/>
    <col min="15367" max="15367" width="7.7109375" style="66" customWidth="1"/>
    <col min="15368" max="15368" width="7" style="66" customWidth="1"/>
    <col min="15369" max="15369" width="7.28515625" style="66" customWidth="1"/>
    <col min="15370" max="15370" width="6" style="66" customWidth="1"/>
    <col min="15371" max="15371" width="6.85546875" style="66" customWidth="1"/>
    <col min="15372" max="15372" width="8.85546875" style="66" customWidth="1"/>
    <col min="15373" max="15373" width="5.140625" style="66" customWidth="1"/>
    <col min="15374" max="15374" width="7.7109375" style="66" customWidth="1"/>
    <col min="15375" max="15375" width="7.28515625" style="66" customWidth="1"/>
    <col min="15376" max="15619" width="9.140625" style="66"/>
    <col min="15620" max="15620" width="20.7109375" style="66" customWidth="1"/>
    <col min="15621" max="15621" width="11.5703125" style="66" customWidth="1"/>
    <col min="15622" max="15622" width="42.5703125" style="66" customWidth="1"/>
    <col min="15623" max="15623" width="7.7109375" style="66" customWidth="1"/>
    <col min="15624" max="15624" width="7" style="66" customWidth="1"/>
    <col min="15625" max="15625" width="7.28515625" style="66" customWidth="1"/>
    <col min="15626" max="15626" width="6" style="66" customWidth="1"/>
    <col min="15627" max="15627" width="6.85546875" style="66" customWidth="1"/>
    <col min="15628" max="15628" width="8.85546875" style="66" customWidth="1"/>
    <col min="15629" max="15629" width="5.140625" style="66" customWidth="1"/>
    <col min="15630" max="15630" width="7.7109375" style="66" customWidth="1"/>
    <col min="15631" max="15631" width="7.28515625" style="66" customWidth="1"/>
    <col min="15632" max="15875" width="9.140625" style="66"/>
    <col min="15876" max="15876" width="20.7109375" style="66" customWidth="1"/>
    <col min="15877" max="15877" width="11.5703125" style="66" customWidth="1"/>
    <col min="15878" max="15878" width="42.5703125" style="66" customWidth="1"/>
    <col min="15879" max="15879" width="7.7109375" style="66" customWidth="1"/>
    <col min="15880" max="15880" width="7" style="66" customWidth="1"/>
    <col min="15881" max="15881" width="7.28515625" style="66" customWidth="1"/>
    <col min="15882" max="15882" width="6" style="66" customWidth="1"/>
    <col min="15883" max="15883" width="6.85546875" style="66" customWidth="1"/>
    <col min="15884" max="15884" width="8.85546875" style="66" customWidth="1"/>
    <col min="15885" max="15885" width="5.140625" style="66" customWidth="1"/>
    <col min="15886" max="15886" width="7.7109375" style="66" customWidth="1"/>
    <col min="15887" max="15887" width="7.28515625" style="66" customWidth="1"/>
    <col min="15888" max="16131" width="9.140625" style="66"/>
    <col min="16132" max="16132" width="20.7109375" style="66" customWidth="1"/>
    <col min="16133" max="16133" width="11.5703125" style="66" customWidth="1"/>
    <col min="16134" max="16134" width="42.5703125" style="66" customWidth="1"/>
    <col min="16135" max="16135" width="7.7109375" style="66" customWidth="1"/>
    <col min="16136" max="16136" width="7" style="66" customWidth="1"/>
    <col min="16137" max="16137" width="7.28515625" style="66" customWidth="1"/>
    <col min="16138" max="16138" width="6" style="66" customWidth="1"/>
    <col min="16139" max="16139" width="6.85546875" style="66" customWidth="1"/>
    <col min="16140" max="16140" width="8.85546875" style="66" customWidth="1"/>
    <col min="16141" max="16141" width="5.140625" style="66" customWidth="1"/>
    <col min="16142" max="16142" width="7.7109375" style="66" customWidth="1"/>
    <col min="16143" max="16143" width="7.28515625" style="66" customWidth="1"/>
    <col min="16144" max="16384" width="9.140625" style="66"/>
  </cols>
  <sheetData>
    <row r="1" spans="1:15" x14ac:dyDescent="0.25">
      <c r="A1" s="65" t="s">
        <v>209</v>
      </c>
    </row>
    <row r="3" spans="1:15" ht="32.25" customHeight="1" x14ac:dyDescent="0.25">
      <c r="A3" s="179" t="s">
        <v>102</v>
      </c>
      <c r="B3" s="179" t="s">
        <v>103</v>
      </c>
      <c r="C3" s="180" t="s">
        <v>203</v>
      </c>
      <c r="D3" s="216" t="s">
        <v>204</v>
      </c>
      <c r="E3" s="222" t="s">
        <v>199</v>
      </c>
      <c r="F3" s="223"/>
      <c r="G3" s="224"/>
      <c r="H3" s="219" t="s">
        <v>202</v>
      </c>
      <c r="I3" s="236"/>
      <c r="J3" s="237"/>
      <c r="K3" s="225" t="s">
        <v>211</v>
      </c>
      <c r="L3" s="226"/>
      <c r="M3" s="227"/>
      <c r="N3" s="216" t="s">
        <v>205</v>
      </c>
      <c r="O3" s="180" t="s">
        <v>206</v>
      </c>
    </row>
    <row r="4" spans="1:15" ht="15.75" customHeight="1" x14ac:dyDescent="0.25">
      <c r="A4" s="179"/>
      <c r="B4" s="179"/>
      <c r="C4" s="180"/>
      <c r="D4" s="217"/>
      <c r="E4" s="217" t="s">
        <v>210</v>
      </c>
      <c r="F4" s="218" t="s">
        <v>200</v>
      </c>
      <c r="G4" s="218" t="s">
        <v>201</v>
      </c>
      <c r="H4" s="217" t="s">
        <v>210</v>
      </c>
      <c r="I4" s="180" t="s">
        <v>200</v>
      </c>
      <c r="J4" s="180" t="s">
        <v>201</v>
      </c>
      <c r="K4" s="217" t="s">
        <v>210</v>
      </c>
      <c r="L4" s="180" t="s">
        <v>200</v>
      </c>
      <c r="M4" s="219" t="s">
        <v>201</v>
      </c>
      <c r="N4" s="217"/>
      <c r="O4" s="180"/>
    </row>
    <row r="5" spans="1:15" x14ac:dyDescent="0.25">
      <c r="A5" s="179"/>
      <c r="B5" s="179"/>
      <c r="C5" s="180"/>
      <c r="D5" s="218"/>
      <c r="E5" s="218"/>
      <c r="F5" s="180"/>
      <c r="G5" s="180"/>
      <c r="H5" s="218"/>
      <c r="I5" s="180"/>
      <c r="J5" s="180"/>
      <c r="K5" s="218"/>
      <c r="L5" s="180"/>
      <c r="M5" s="219"/>
      <c r="N5" s="218"/>
      <c r="O5" s="180"/>
    </row>
    <row r="6" spans="1:15" x14ac:dyDescent="0.25">
      <c r="A6" s="71" t="s">
        <v>118</v>
      </c>
      <c r="B6" s="185" t="s">
        <v>83</v>
      </c>
      <c r="C6" s="220">
        <v>521</v>
      </c>
      <c r="D6" s="220">
        <f>SUM(F6:N7)</f>
        <v>639</v>
      </c>
      <c r="E6" s="130">
        <f>F6+G6</f>
        <v>165</v>
      </c>
      <c r="F6" s="111">
        <v>135</v>
      </c>
      <c r="G6" s="111">
        <v>30</v>
      </c>
      <c r="H6" s="129"/>
      <c r="I6" s="120"/>
      <c r="J6" s="121"/>
      <c r="K6" s="121"/>
      <c r="L6" s="121"/>
      <c r="M6" s="120"/>
      <c r="N6" s="120">
        <v>10</v>
      </c>
      <c r="O6" s="178"/>
    </row>
    <row r="7" spans="1:15" x14ac:dyDescent="0.25">
      <c r="A7" s="71" t="s">
        <v>120</v>
      </c>
      <c r="B7" s="185"/>
      <c r="C7" s="221"/>
      <c r="D7" s="221"/>
      <c r="E7" s="130">
        <f t="shared" ref="E7:E27" si="0">F7+G7</f>
        <v>232</v>
      </c>
      <c r="F7" s="112">
        <v>232</v>
      </c>
      <c r="G7" s="112"/>
      <c r="H7" s="129">
        <f t="shared" ref="H7:H27" si="1">I7+J7</f>
        <v>116</v>
      </c>
      <c r="I7" s="122">
        <v>116</v>
      </c>
      <c r="J7" s="122"/>
      <c r="K7" s="121"/>
      <c r="L7" s="121"/>
      <c r="M7" s="120"/>
      <c r="N7" s="122"/>
      <c r="O7" s="178"/>
    </row>
    <row r="8" spans="1:15" x14ac:dyDescent="0.25">
      <c r="A8" s="71" t="s">
        <v>122</v>
      </c>
      <c r="B8" s="185" t="s">
        <v>42</v>
      </c>
      <c r="C8" s="220">
        <v>779</v>
      </c>
      <c r="D8" s="123">
        <f>SUM(F8:N9)</f>
        <v>762</v>
      </c>
      <c r="E8" s="130">
        <f t="shared" si="0"/>
        <v>400</v>
      </c>
      <c r="F8" s="111">
        <v>185</v>
      </c>
      <c r="G8" s="111">
        <v>215</v>
      </c>
      <c r="H8" s="129"/>
      <c r="I8" s="120"/>
      <c r="J8" s="120"/>
      <c r="K8" s="121"/>
      <c r="L8" s="121"/>
      <c r="M8" s="120"/>
      <c r="N8" s="120"/>
      <c r="O8" s="178"/>
    </row>
    <row r="9" spans="1:15" x14ac:dyDescent="0.25">
      <c r="A9" s="71" t="s">
        <v>124</v>
      </c>
      <c r="B9" s="185"/>
      <c r="C9" s="221"/>
      <c r="D9" s="124"/>
      <c r="E9" s="130">
        <f t="shared" si="0"/>
        <v>158</v>
      </c>
      <c r="F9" s="112">
        <v>119</v>
      </c>
      <c r="G9" s="112">
        <v>39</v>
      </c>
      <c r="H9" s="129">
        <f t="shared" si="1"/>
        <v>102</v>
      </c>
      <c r="I9" s="120">
        <v>102</v>
      </c>
      <c r="J9" s="121"/>
      <c r="K9" s="121"/>
      <c r="L9" s="121"/>
      <c r="M9" s="120"/>
      <c r="N9" s="120"/>
      <c r="O9" s="178"/>
    </row>
    <row r="10" spans="1:15" ht="16.5" customHeight="1" x14ac:dyDescent="0.25">
      <c r="A10" s="71" t="s">
        <v>126</v>
      </c>
      <c r="B10" s="185" t="s">
        <v>57</v>
      </c>
      <c r="C10" s="231">
        <v>654</v>
      </c>
      <c r="D10" s="232">
        <f>SUM(F10:N13)</f>
        <v>968</v>
      </c>
      <c r="E10" s="130">
        <f t="shared" si="0"/>
        <v>30</v>
      </c>
      <c r="F10" s="111">
        <v>28</v>
      </c>
      <c r="G10" s="111">
        <v>2</v>
      </c>
      <c r="H10" s="129">
        <f t="shared" si="1"/>
        <v>16</v>
      </c>
      <c r="I10" s="120">
        <v>16</v>
      </c>
      <c r="J10" s="120"/>
      <c r="K10" s="121">
        <f t="shared" ref="K10:K24" si="2">L10+M10</f>
        <v>16</v>
      </c>
      <c r="L10" s="120">
        <v>16</v>
      </c>
      <c r="M10" s="120"/>
      <c r="N10" s="120"/>
      <c r="O10" s="114"/>
    </row>
    <row r="11" spans="1:15" x14ac:dyDescent="0.25">
      <c r="A11" s="71" t="s">
        <v>128</v>
      </c>
      <c r="B11" s="185"/>
      <c r="C11" s="231"/>
      <c r="D11" s="233"/>
      <c r="E11" s="130">
        <f t="shared" si="0"/>
        <v>159</v>
      </c>
      <c r="F11" s="113">
        <v>153</v>
      </c>
      <c r="G11" s="113">
        <v>6</v>
      </c>
      <c r="H11" s="129">
        <f t="shared" si="1"/>
        <v>61</v>
      </c>
      <c r="I11" s="120">
        <v>61</v>
      </c>
      <c r="J11" s="121"/>
      <c r="K11" s="121">
        <f t="shared" si="2"/>
        <v>36</v>
      </c>
      <c r="L11" s="121">
        <v>36</v>
      </c>
      <c r="M11" s="120"/>
      <c r="N11" s="120"/>
      <c r="O11" s="115"/>
    </row>
    <row r="12" spans="1:15" x14ac:dyDescent="0.25">
      <c r="A12" s="71" t="s">
        <v>130</v>
      </c>
      <c r="B12" s="185"/>
      <c r="C12" s="231"/>
      <c r="D12" s="233"/>
      <c r="E12" s="130">
        <f t="shared" si="0"/>
        <v>70</v>
      </c>
      <c r="F12" s="113">
        <v>68</v>
      </c>
      <c r="G12" s="113">
        <v>2</v>
      </c>
      <c r="H12" s="129">
        <f t="shared" si="1"/>
        <v>36</v>
      </c>
      <c r="I12" s="120">
        <v>36</v>
      </c>
      <c r="J12" s="121"/>
      <c r="K12" s="121">
        <f t="shared" si="2"/>
        <v>26</v>
      </c>
      <c r="L12" s="121">
        <v>26</v>
      </c>
      <c r="M12" s="120"/>
      <c r="N12" s="120">
        <v>2</v>
      </c>
      <c r="O12" s="115"/>
    </row>
    <row r="13" spans="1:15" x14ac:dyDescent="0.25">
      <c r="A13" s="71" t="s">
        <v>132</v>
      </c>
      <c r="B13" s="185"/>
      <c r="C13" s="231"/>
      <c r="D13" s="234"/>
      <c r="E13" s="130">
        <f t="shared" si="0"/>
        <v>167</v>
      </c>
      <c r="F13" s="112">
        <v>153</v>
      </c>
      <c r="G13" s="112">
        <v>14</v>
      </c>
      <c r="H13" s="129">
        <f t="shared" si="1"/>
        <v>79</v>
      </c>
      <c r="I13" s="120">
        <v>60</v>
      </c>
      <c r="J13" s="121">
        <v>19</v>
      </c>
      <c r="K13" s="121"/>
      <c r="L13" s="121"/>
      <c r="M13" s="120"/>
      <c r="N13" s="120"/>
      <c r="O13" s="116"/>
    </row>
    <row r="14" spans="1:15" x14ac:dyDescent="0.25">
      <c r="A14" s="71" t="s">
        <v>134</v>
      </c>
      <c r="B14" s="109" t="s">
        <v>135</v>
      </c>
      <c r="C14" s="71">
        <v>376</v>
      </c>
      <c r="D14" s="71">
        <f>SUM(F14:N14)</f>
        <v>745</v>
      </c>
      <c r="E14" s="130">
        <f t="shared" si="0"/>
        <v>251</v>
      </c>
      <c r="F14" s="120">
        <v>197</v>
      </c>
      <c r="G14" s="120">
        <v>54</v>
      </c>
      <c r="H14" s="129">
        <f t="shared" si="1"/>
        <v>157</v>
      </c>
      <c r="I14" s="120">
        <v>134</v>
      </c>
      <c r="J14" s="120">
        <v>23</v>
      </c>
      <c r="K14" s="121">
        <f t="shared" si="2"/>
        <v>90</v>
      </c>
      <c r="L14" s="120">
        <v>90</v>
      </c>
      <c r="M14" s="125"/>
      <c r="N14" s="120"/>
      <c r="O14" s="107" t="s">
        <v>207</v>
      </c>
    </row>
    <row r="15" spans="1:15" x14ac:dyDescent="0.25">
      <c r="A15" s="71" t="s">
        <v>137</v>
      </c>
      <c r="B15" s="192" t="s">
        <v>18</v>
      </c>
      <c r="C15" s="232">
        <v>687</v>
      </c>
      <c r="D15" s="235">
        <f>SUM(F15:N17)</f>
        <v>580</v>
      </c>
      <c r="E15" s="130">
        <f t="shared" si="0"/>
        <v>135</v>
      </c>
      <c r="F15" s="117">
        <v>129</v>
      </c>
      <c r="G15" s="111">
        <v>6</v>
      </c>
      <c r="H15" s="129">
        <f t="shared" si="1"/>
        <v>123</v>
      </c>
      <c r="I15" s="120">
        <v>123</v>
      </c>
      <c r="J15" s="120"/>
      <c r="K15" s="121"/>
      <c r="L15" s="120"/>
      <c r="M15" s="120"/>
      <c r="N15" s="120"/>
      <c r="O15" s="189"/>
    </row>
    <row r="16" spans="1:15" x14ac:dyDescent="0.25">
      <c r="A16" s="71" t="s">
        <v>139</v>
      </c>
      <c r="B16" s="193"/>
      <c r="C16" s="233"/>
      <c r="D16" s="233"/>
      <c r="E16" s="130">
        <f t="shared" si="0"/>
        <v>109</v>
      </c>
      <c r="F16" s="118">
        <v>95</v>
      </c>
      <c r="G16" s="113">
        <v>14</v>
      </c>
      <c r="H16" s="129">
        <f t="shared" si="1"/>
        <v>1</v>
      </c>
      <c r="I16" s="120">
        <v>1</v>
      </c>
      <c r="J16" s="120"/>
      <c r="K16" s="121"/>
      <c r="L16" s="120"/>
      <c r="M16" s="120"/>
      <c r="N16" s="120"/>
      <c r="O16" s="190"/>
    </row>
    <row r="17" spans="1:15" x14ac:dyDescent="0.25">
      <c r="A17" s="71" t="s">
        <v>141</v>
      </c>
      <c r="B17" s="194"/>
      <c r="C17" s="234"/>
      <c r="D17" s="234"/>
      <c r="E17" s="130">
        <f t="shared" si="0"/>
        <v>88</v>
      </c>
      <c r="F17" s="119">
        <v>88</v>
      </c>
      <c r="G17" s="112">
        <v>0</v>
      </c>
      <c r="H17" s="129">
        <f t="shared" si="1"/>
        <v>0</v>
      </c>
      <c r="I17" s="120"/>
      <c r="J17" s="120"/>
      <c r="K17" s="121"/>
      <c r="L17" s="120"/>
      <c r="M17" s="120"/>
      <c r="N17" s="120"/>
      <c r="O17" s="191"/>
    </row>
    <row r="18" spans="1:15" ht="16.5" customHeight="1" x14ac:dyDescent="0.25">
      <c r="A18" s="71" t="s">
        <v>143</v>
      </c>
      <c r="B18" s="109" t="s">
        <v>208</v>
      </c>
      <c r="C18" s="120">
        <v>729</v>
      </c>
      <c r="D18" s="120">
        <f>SUM(F18:N18)</f>
        <v>574</v>
      </c>
      <c r="E18" s="130">
        <f t="shared" si="0"/>
        <v>574</v>
      </c>
      <c r="F18" s="120">
        <v>543</v>
      </c>
      <c r="G18" s="120">
        <v>31</v>
      </c>
      <c r="H18" s="129">
        <f t="shared" si="1"/>
        <v>0</v>
      </c>
      <c r="I18" s="120"/>
      <c r="J18" s="120"/>
      <c r="K18" s="121"/>
      <c r="L18" s="120"/>
      <c r="M18" s="120"/>
      <c r="N18" s="120"/>
      <c r="O18" s="110"/>
    </row>
    <row r="19" spans="1:15" x14ac:dyDescent="0.25">
      <c r="A19" s="71" t="s">
        <v>145</v>
      </c>
      <c r="B19" s="192" t="s">
        <v>28</v>
      </c>
      <c r="C19" s="228">
        <v>1153</v>
      </c>
      <c r="D19" s="228">
        <f>SUM(F19:N21)</f>
        <v>804</v>
      </c>
      <c r="E19" s="130">
        <f t="shared" si="0"/>
        <v>402</v>
      </c>
      <c r="F19" s="111">
        <v>227</v>
      </c>
      <c r="G19" s="111">
        <v>175</v>
      </c>
      <c r="H19" s="129">
        <f t="shared" si="1"/>
        <v>0</v>
      </c>
      <c r="I19" s="120"/>
      <c r="J19" s="120"/>
      <c r="K19" s="121"/>
      <c r="L19" s="120"/>
      <c r="M19" s="120"/>
      <c r="N19" s="120"/>
      <c r="O19" s="114"/>
    </row>
    <row r="20" spans="1:15" x14ac:dyDescent="0.25">
      <c r="A20" s="71" t="s">
        <v>147</v>
      </c>
      <c r="B20" s="193"/>
      <c r="C20" s="229"/>
      <c r="D20" s="229"/>
      <c r="E20" s="130">
        <f t="shared" si="0"/>
        <v>222</v>
      </c>
      <c r="F20" s="112">
        <v>191</v>
      </c>
      <c r="G20" s="112">
        <v>31</v>
      </c>
      <c r="H20" s="129">
        <f t="shared" si="1"/>
        <v>0</v>
      </c>
      <c r="I20" s="122"/>
      <c r="J20" s="122"/>
      <c r="K20" s="121"/>
      <c r="L20" s="120"/>
      <c r="M20" s="120"/>
      <c r="N20" s="120"/>
      <c r="O20" s="116"/>
    </row>
    <row r="21" spans="1:15" x14ac:dyDescent="0.25">
      <c r="A21" s="71" t="s">
        <v>149</v>
      </c>
      <c r="B21" s="194"/>
      <c r="C21" s="230"/>
      <c r="D21" s="230"/>
      <c r="E21" s="130">
        <f t="shared" si="0"/>
        <v>180</v>
      </c>
      <c r="F21" s="112">
        <v>180</v>
      </c>
      <c r="G21" s="112"/>
      <c r="H21" s="129">
        <f t="shared" si="1"/>
        <v>0</v>
      </c>
      <c r="I21" s="120"/>
      <c r="J21" s="120"/>
      <c r="K21" s="121"/>
      <c r="L21" s="120"/>
      <c r="M21" s="120"/>
      <c r="N21" s="120"/>
      <c r="O21" s="108"/>
    </row>
    <row r="22" spans="1:15" x14ac:dyDescent="0.25">
      <c r="A22" s="71" t="s">
        <v>151</v>
      </c>
      <c r="B22" s="109" t="s">
        <v>79</v>
      </c>
      <c r="C22" s="120">
        <v>587</v>
      </c>
      <c r="D22" s="120">
        <f>SUM(F22:N22)</f>
        <v>633</v>
      </c>
      <c r="E22" s="130">
        <f t="shared" si="0"/>
        <v>367</v>
      </c>
      <c r="F22" s="120">
        <v>366</v>
      </c>
      <c r="G22" s="120">
        <v>1</v>
      </c>
      <c r="H22" s="129">
        <f t="shared" si="1"/>
        <v>133</v>
      </c>
      <c r="I22" s="120">
        <v>133</v>
      </c>
      <c r="J22" s="120"/>
      <c r="K22" s="121"/>
      <c r="L22" s="120"/>
      <c r="M22" s="120"/>
      <c r="N22" s="120"/>
      <c r="O22" s="108"/>
    </row>
    <row r="23" spans="1:15" x14ac:dyDescent="0.25">
      <c r="A23" s="71" t="s">
        <v>153</v>
      </c>
      <c r="B23" s="185" t="s">
        <v>73</v>
      </c>
      <c r="C23" s="228">
        <v>622</v>
      </c>
      <c r="D23" s="126">
        <f>SUM(F23:N24)</f>
        <v>1119</v>
      </c>
      <c r="E23" s="130">
        <f t="shared" si="0"/>
        <v>161</v>
      </c>
      <c r="F23" s="111">
        <v>112</v>
      </c>
      <c r="G23" s="111">
        <v>49</v>
      </c>
      <c r="H23" s="129">
        <f t="shared" si="1"/>
        <v>107</v>
      </c>
      <c r="I23" s="120">
        <v>85</v>
      </c>
      <c r="J23" s="120">
        <v>22</v>
      </c>
      <c r="K23" s="121"/>
      <c r="L23" s="120"/>
      <c r="M23" s="120"/>
      <c r="N23" s="120"/>
      <c r="O23" s="114"/>
    </row>
    <row r="24" spans="1:15" x14ac:dyDescent="0.25">
      <c r="A24" s="71" t="s">
        <v>155</v>
      </c>
      <c r="B24" s="185"/>
      <c r="C24" s="230"/>
      <c r="D24" s="127"/>
      <c r="E24" s="130">
        <f t="shared" si="0"/>
        <v>218</v>
      </c>
      <c r="F24" s="112">
        <v>184</v>
      </c>
      <c r="G24" s="112">
        <v>34</v>
      </c>
      <c r="H24" s="129">
        <f t="shared" si="1"/>
        <v>181</v>
      </c>
      <c r="I24" s="120">
        <v>124</v>
      </c>
      <c r="J24" s="120">
        <v>57</v>
      </c>
      <c r="K24" s="121">
        <f t="shared" si="2"/>
        <v>82</v>
      </c>
      <c r="L24" s="120">
        <v>82</v>
      </c>
      <c r="M24" s="120"/>
      <c r="N24" s="120"/>
      <c r="O24" s="107" t="s">
        <v>207</v>
      </c>
    </row>
    <row r="25" spans="1:15" x14ac:dyDescent="0.25">
      <c r="A25" s="71" t="s">
        <v>157</v>
      </c>
      <c r="B25" s="109" t="s">
        <v>65</v>
      </c>
      <c r="C25" s="120">
        <v>513</v>
      </c>
      <c r="D25" s="120">
        <f>SUM(F25:N25)</f>
        <v>1075</v>
      </c>
      <c r="E25" s="130">
        <f t="shared" si="0"/>
        <v>435</v>
      </c>
      <c r="F25" s="120">
        <v>365</v>
      </c>
      <c r="G25" s="120">
        <v>70</v>
      </c>
      <c r="H25" s="129">
        <f t="shared" si="1"/>
        <v>320</v>
      </c>
      <c r="I25" s="120">
        <v>145</v>
      </c>
      <c r="J25" s="120">
        <v>175</v>
      </c>
      <c r="K25" s="121"/>
      <c r="L25" s="120"/>
      <c r="M25" s="120"/>
      <c r="N25" s="120"/>
      <c r="O25" s="110"/>
    </row>
    <row r="26" spans="1:15" x14ac:dyDescent="0.25">
      <c r="A26" s="71" t="s">
        <v>159</v>
      </c>
      <c r="B26" s="192" t="s">
        <v>13</v>
      </c>
      <c r="C26" s="232">
        <v>533</v>
      </c>
      <c r="D26" s="232"/>
      <c r="E26" s="130">
        <f t="shared" si="0"/>
        <v>139</v>
      </c>
      <c r="F26" s="111">
        <v>105</v>
      </c>
      <c r="G26" s="120">
        <v>34</v>
      </c>
      <c r="H26" s="129">
        <f t="shared" si="1"/>
        <v>30</v>
      </c>
      <c r="I26" s="120">
        <v>30</v>
      </c>
      <c r="J26" s="120"/>
      <c r="K26" s="121"/>
      <c r="L26" s="120"/>
      <c r="M26" s="120"/>
      <c r="N26" s="120"/>
      <c r="O26" s="114"/>
    </row>
    <row r="27" spans="1:15" x14ac:dyDescent="0.25">
      <c r="A27" s="71" t="s">
        <v>161</v>
      </c>
      <c r="B27" s="194"/>
      <c r="C27" s="234"/>
      <c r="D27" s="234"/>
      <c r="E27" s="130">
        <f t="shared" si="0"/>
        <v>99</v>
      </c>
      <c r="F27" s="112">
        <v>88</v>
      </c>
      <c r="G27" s="120">
        <v>11</v>
      </c>
      <c r="H27" s="129">
        <f t="shared" si="1"/>
        <v>48</v>
      </c>
      <c r="I27" s="120">
        <v>48</v>
      </c>
      <c r="J27" s="120"/>
      <c r="K27" s="121"/>
      <c r="L27" s="120"/>
      <c r="M27" s="120"/>
      <c r="N27" s="120"/>
      <c r="O27" s="80"/>
    </row>
    <row r="28" spans="1:15" x14ac:dyDescent="0.25">
      <c r="A28" s="87" t="s">
        <v>163</v>
      </c>
      <c r="B28" s="72"/>
      <c r="C28" s="128">
        <f t="shared" ref="C28:M28" si="3">SUM(C6:C27)</f>
        <v>7154</v>
      </c>
      <c r="D28" s="128">
        <f>E28+H28</f>
        <v>6271</v>
      </c>
      <c r="E28" s="128">
        <f>SUM(E6:E27)</f>
        <v>4761</v>
      </c>
      <c r="F28" s="128">
        <f t="shared" si="3"/>
        <v>3943</v>
      </c>
      <c r="G28" s="128">
        <f t="shared" si="3"/>
        <v>818</v>
      </c>
      <c r="H28" s="128">
        <f>SUM(H6:H27)</f>
        <v>1510</v>
      </c>
      <c r="I28" s="128">
        <f t="shared" si="3"/>
        <v>1214</v>
      </c>
      <c r="J28" s="128">
        <f t="shared" si="3"/>
        <v>296</v>
      </c>
      <c r="K28" s="128">
        <f>SUM(K6:K27)</f>
        <v>250</v>
      </c>
      <c r="L28" s="128">
        <f t="shared" si="3"/>
        <v>250</v>
      </c>
      <c r="M28" s="128">
        <f t="shared" si="3"/>
        <v>0</v>
      </c>
      <c r="N28" s="128">
        <f>SUM(N6:N27)</f>
        <v>12</v>
      </c>
      <c r="O28" s="89"/>
    </row>
  </sheetData>
  <mergeCells count="40">
    <mergeCell ref="H3:J3"/>
    <mergeCell ref="H4:H5"/>
    <mergeCell ref="B6:B7"/>
    <mergeCell ref="C6:C7"/>
    <mergeCell ref="D26:D27"/>
    <mergeCell ref="J4:J5"/>
    <mergeCell ref="E4:E5"/>
    <mergeCell ref="B23:B24"/>
    <mergeCell ref="C23:C24"/>
    <mergeCell ref="B26:B27"/>
    <mergeCell ref="C26:C27"/>
    <mergeCell ref="B15:B17"/>
    <mergeCell ref="C15:C17"/>
    <mergeCell ref="O15:O17"/>
    <mergeCell ref="B19:B21"/>
    <mergeCell ref="C19:C21"/>
    <mergeCell ref="B8:B9"/>
    <mergeCell ref="C8:C9"/>
    <mergeCell ref="O8:O9"/>
    <mergeCell ref="B10:B13"/>
    <mergeCell ref="C10:C13"/>
    <mergeCell ref="D10:D13"/>
    <mergeCell ref="D15:D17"/>
    <mergeCell ref="D19:D21"/>
    <mergeCell ref="O6:O7"/>
    <mergeCell ref="N3:N5"/>
    <mergeCell ref="A3:A5"/>
    <mergeCell ref="B3:B5"/>
    <mergeCell ref="C3:C5"/>
    <mergeCell ref="O3:O5"/>
    <mergeCell ref="F4:F5"/>
    <mergeCell ref="G4:G5"/>
    <mergeCell ref="I4:I5"/>
    <mergeCell ref="L4:L5"/>
    <mergeCell ref="M4:M5"/>
    <mergeCell ref="D3:D5"/>
    <mergeCell ref="D6:D7"/>
    <mergeCell ref="E3:G3"/>
    <mergeCell ref="K3:M3"/>
    <mergeCell ref="K4:K5"/>
  </mergeCells>
  <pageMargins left="0.45" right="0.4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sqref="A1:XFD1048576"/>
    </sheetView>
  </sheetViews>
  <sheetFormatPr defaultRowHeight="15.75" x14ac:dyDescent="0.25"/>
  <cols>
    <col min="1" max="1" width="19.7109375" style="66" customWidth="1"/>
    <col min="2" max="2" width="12.28515625" style="66" customWidth="1"/>
    <col min="3" max="3" width="9.140625" style="66" hidden="1" customWidth="1"/>
    <col min="4" max="4" width="6.7109375" style="66" hidden="1" customWidth="1"/>
    <col min="5" max="6" width="7" style="66" hidden="1" customWidth="1"/>
    <col min="7" max="7" width="7.85546875" style="66" hidden="1" customWidth="1"/>
    <col min="8" max="8" width="6.85546875" style="66" hidden="1" customWidth="1"/>
    <col min="9" max="9" width="7.140625" style="66" hidden="1" customWidth="1"/>
    <col min="10" max="10" width="12.7109375" style="66" customWidth="1"/>
    <col min="11" max="11" width="10" style="66" customWidth="1"/>
    <col min="12" max="12" width="10.28515625" style="66" customWidth="1"/>
    <col min="13" max="13" width="12.85546875" style="66" customWidth="1"/>
    <col min="14" max="14" width="8.28515625" style="66" customWidth="1"/>
    <col min="15" max="15" width="8.7109375" style="66" hidden="1" customWidth="1"/>
    <col min="16" max="259" width="9.140625" style="66"/>
    <col min="260" max="260" width="20.7109375" style="66" customWidth="1"/>
    <col min="261" max="261" width="11.5703125" style="66" customWidth="1"/>
    <col min="262" max="262" width="42.5703125" style="66" customWidth="1"/>
    <col min="263" max="263" width="7.7109375" style="66" customWidth="1"/>
    <col min="264" max="264" width="7" style="66" customWidth="1"/>
    <col min="265" max="265" width="7.28515625" style="66" customWidth="1"/>
    <col min="266" max="266" width="6" style="66" customWidth="1"/>
    <col min="267" max="267" width="6.85546875" style="66" customWidth="1"/>
    <col min="268" max="268" width="8.85546875" style="66" customWidth="1"/>
    <col min="269" max="269" width="5.140625" style="66" customWidth="1"/>
    <col min="270" max="270" width="7.7109375" style="66" customWidth="1"/>
    <col min="271" max="271" width="7.28515625" style="66" customWidth="1"/>
    <col min="272" max="515" width="9.140625" style="66"/>
    <col min="516" max="516" width="20.7109375" style="66" customWidth="1"/>
    <col min="517" max="517" width="11.5703125" style="66" customWidth="1"/>
    <col min="518" max="518" width="42.5703125" style="66" customWidth="1"/>
    <col min="519" max="519" width="7.7109375" style="66" customWidth="1"/>
    <col min="520" max="520" width="7" style="66" customWidth="1"/>
    <col min="521" max="521" width="7.28515625" style="66" customWidth="1"/>
    <col min="522" max="522" width="6" style="66" customWidth="1"/>
    <col min="523" max="523" width="6.85546875" style="66" customWidth="1"/>
    <col min="524" max="524" width="8.85546875" style="66" customWidth="1"/>
    <col min="525" max="525" width="5.140625" style="66" customWidth="1"/>
    <col min="526" max="526" width="7.7109375" style="66" customWidth="1"/>
    <col min="527" max="527" width="7.28515625" style="66" customWidth="1"/>
    <col min="528" max="771" width="9.140625" style="66"/>
    <col min="772" max="772" width="20.7109375" style="66" customWidth="1"/>
    <col min="773" max="773" width="11.5703125" style="66" customWidth="1"/>
    <col min="774" max="774" width="42.5703125" style="66" customWidth="1"/>
    <col min="775" max="775" width="7.7109375" style="66" customWidth="1"/>
    <col min="776" max="776" width="7" style="66" customWidth="1"/>
    <col min="777" max="777" width="7.28515625" style="66" customWidth="1"/>
    <col min="778" max="778" width="6" style="66" customWidth="1"/>
    <col min="779" max="779" width="6.85546875" style="66" customWidth="1"/>
    <col min="780" max="780" width="8.85546875" style="66" customWidth="1"/>
    <col min="781" max="781" width="5.140625" style="66" customWidth="1"/>
    <col min="782" max="782" width="7.7109375" style="66" customWidth="1"/>
    <col min="783" max="783" width="7.28515625" style="66" customWidth="1"/>
    <col min="784" max="1027" width="9.140625" style="66"/>
    <col min="1028" max="1028" width="20.7109375" style="66" customWidth="1"/>
    <col min="1029" max="1029" width="11.5703125" style="66" customWidth="1"/>
    <col min="1030" max="1030" width="42.5703125" style="66" customWidth="1"/>
    <col min="1031" max="1031" width="7.7109375" style="66" customWidth="1"/>
    <col min="1032" max="1032" width="7" style="66" customWidth="1"/>
    <col min="1033" max="1033" width="7.28515625" style="66" customWidth="1"/>
    <col min="1034" max="1034" width="6" style="66" customWidth="1"/>
    <col min="1035" max="1035" width="6.85546875" style="66" customWidth="1"/>
    <col min="1036" max="1036" width="8.85546875" style="66" customWidth="1"/>
    <col min="1037" max="1037" width="5.140625" style="66" customWidth="1"/>
    <col min="1038" max="1038" width="7.7109375" style="66" customWidth="1"/>
    <col min="1039" max="1039" width="7.28515625" style="66" customWidth="1"/>
    <col min="1040" max="1283" width="9.140625" style="66"/>
    <col min="1284" max="1284" width="20.7109375" style="66" customWidth="1"/>
    <col min="1285" max="1285" width="11.5703125" style="66" customWidth="1"/>
    <col min="1286" max="1286" width="42.5703125" style="66" customWidth="1"/>
    <col min="1287" max="1287" width="7.7109375" style="66" customWidth="1"/>
    <col min="1288" max="1288" width="7" style="66" customWidth="1"/>
    <col min="1289" max="1289" width="7.28515625" style="66" customWidth="1"/>
    <col min="1290" max="1290" width="6" style="66" customWidth="1"/>
    <col min="1291" max="1291" width="6.85546875" style="66" customWidth="1"/>
    <col min="1292" max="1292" width="8.85546875" style="66" customWidth="1"/>
    <col min="1293" max="1293" width="5.140625" style="66" customWidth="1"/>
    <col min="1294" max="1294" width="7.7109375" style="66" customWidth="1"/>
    <col min="1295" max="1295" width="7.28515625" style="66" customWidth="1"/>
    <col min="1296" max="1539" width="9.140625" style="66"/>
    <col min="1540" max="1540" width="20.7109375" style="66" customWidth="1"/>
    <col min="1541" max="1541" width="11.5703125" style="66" customWidth="1"/>
    <col min="1542" max="1542" width="42.5703125" style="66" customWidth="1"/>
    <col min="1543" max="1543" width="7.7109375" style="66" customWidth="1"/>
    <col min="1544" max="1544" width="7" style="66" customWidth="1"/>
    <col min="1545" max="1545" width="7.28515625" style="66" customWidth="1"/>
    <col min="1546" max="1546" width="6" style="66" customWidth="1"/>
    <col min="1547" max="1547" width="6.85546875" style="66" customWidth="1"/>
    <col min="1548" max="1548" width="8.85546875" style="66" customWidth="1"/>
    <col min="1549" max="1549" width="5.140625" style="66" customWidth="1"/>
    <col min="1550" max="1550" width="7.7109375" style="66" customWidth="1"/>
    <col min="1551" max="1551" width="7.28515625" style="66" customWidth="1"/>
    <col min="1552" max="1795" width="9.140625" style="66"/>
    <col min="1796" max="1796" width="20.7109375" style="66" customWidth="1"/>
    <col min="1797" max="1797" width="11.5703125" style="66" customWidth="1"/>
    <col min="1798" max="1798" width="42.5703125" style="66" customWidth="1"/>
    <col min="1799" max="1799" width="7.7109375" style="66" customWidth="1"/>
    <col min="1800" max="1800" width="7" style="66" customWidth="1"/>
    <col min="1801" max="1801" width="7.28515625" style="66" customWidth="1"/>
    <col min="1802" max="1802" width="6" style="66" customWidth="1"/>
    <col min="1803" max="1803" width="6.85546875" style="66" customWidth="1"/>
    <col min="1804" max="1804" width="8.85546875" style="66" customWidth="1"/>
    <col min="1805" max="1805" width="5.140625" style="66" customWidth="1"/>
    <col min="1806" max="1806" width="7.7109375" style="66" customWidth="1"/>
    <col min="1807" max="1807" width="7.28515625" style="66" customWidth="1"/>
    <col min="1808" max="2051" width="9.140625" style="66"/>
    <col min="2052" max="2052" width="20.7109375" style="66" customWidth="1"/>
    <col min="2053" max="2053" width="11.5703125" style="66" customWidth="1"/>
    <col min="2054" max="2054" width="42.5703125" style="66" customWidth="1"/>
    <col min="2055" max="2055" width="7.7109375" style="66" customWidth="1"/>
    <col min="2056" max="2056" width="7" style="66" customWidth="1"/>
    <col min="2057" max="2057" width="7.28515625" style="66" customWidth="1"/>
    <col min="2058" max="2058" width="6" style="66" customWidth="1"/>
    <col min="2059" max="2059" width="6.85546875" style="66" customWidth="1"/>
    <col min="2060" max="2060" width="8.85546875" style="66" customWidth="1"/>
    <col min="2061" max="2061" width="5.140625" style="66" customWidth="1"/>
    <col min="2062" max="2062" width="7.7109375" style="66" customWidth="1"/>
    <col min="2063" max="2063" width="7.28515625" style="66" customWidth="1"/>
    <col min="2064" max="2307" width="9.140625" style="66"/>
    <col min="2308" max="2308" width="20.7109375" style="66" customWidth="1"/>
    <col min="2309" max="2309" width="11.5703125" style="66" customWidth="1"/>
    <col min="2310" max="2310" width="42.5703125" style="66" customWidth="1"/>
    <col min="2311" max="2311" width="7.7109375" style="66" customWidth="1"/>
    <col min="2312" max="2312" width="7" style="66" customWidth="1"/>
    <col min="2313" max="2313" width="7.28515625" style="66" customWidth="1"/>
    <col min="2314" max="2314" width="6" style="66" customWidth="1"/>
    <col min="2315" max="2315" width="6.85546875" style="66" customWidth="1"/>
    <col min="2316" max="2316" width="8.85546875" style="66" customWidth="1"/>
    <col min="2317" max="2317" width="5.140625" style="66" customWidth="1"/>
    <col min="2318" max="2318" width="7.7109375" style="66" customWidth="1"/>
    <col min="2319" max="2319" width="7.28515625" style="66" customWidth="1"/>
    <col min="2320" max="2563" width="9.140625" style="66"/>
    <col min="2564" max="2564" width="20.7109375" style="66" customWidth="1"/>
    <col min="2565" max="2565" width="11.5703125" style="66" customWidth="1"/>
    <col min="2566" max="2566" width="42.5703125" style="66" customWidth="1"/>
    <col min="2567" max="2567" width="7.7109375" style="66" customWidth="1"/>
    <col min="2568" max="2568" width="7" style="66" customWidth="1"/>
    <col min="2569" max="2569" width="7.28515625" style="66" customWidth="1"/>
    <col min="2570" max="2570" width="6" style="66" customWidth="1"/>
    <col min="2571" max="2571" width="6.85546875" style="66" customWidth="1"/>
    <col min="2572" max="2572" width="8.85546875" style="66" customWidth="1"/>
    <col min="2573" max="2573" width="5.140625" style="66" customWidth="1"/>
    <col min="2574" max="2574" width="7.7109375" style="66" customWidth="1"/>
    <col min="2575" max="2575" width="7.28515625" style="66" customWidth="1"/>
    <col min="2576" max="2819" width="9.140625" style="66"/>
    <col min="2820" max="2820" width="20.7109375" style="66" customWidth="1"/>
    <col min="2821" max="2821" width="11.5703125" style="66" customWidth="1"/>
    <col min="2822" max="2822" width="42.5703125" style="66" customWidth="1"/>
    <col min="2823" max="2823" width="7.7109375" style="66" customWidth="1"/>
    <col min="2824" max="2824" width="7" style="66" customWidth="1"/>
    <col min="2825" max="2825" width="7.28515625" style="66" customWidth="1"/>
    <col min="2826" max="2826" width="6" style="66" customWidth="1"/>
    <col min="2827" max="2827" width="6.85546875" style="66" customWidth="1"/>
    <col min="2828" max="2828" width="8.85546875" style="66" customWidth="1"/>
    <col min="2829" max="2829" width="5.140625" style="66" customWidth="1"/>
    <col min="2830" max="2830" width="7.7109375" style="66" customWidth="1"/>
    <col min="2831" max="2831" width="7.28515625" style="66" customWidth="1"/>
    <col min="2832" max="3075" width="9.140625" style="66"/>
    <col min="3076" max="3076" width="20.7109375" style="66" customWidth="1"/>
    <col min="3077" max="3077" width="11.5703125" style="66" customWidth="1"/>
    <col min="3078" max="3078" width="42.5703125" style="66" customWidth="1"/>
    <col min="3079" max="3079" width="7.7109375" style="66" customWidth="1"/>
    <col min="3080" max="3080" width="7" style="66" customWidth="1"/>
    <col min="3081" max="3081" width="7.28515625" style="66" customWidth="1"/>
    <col min="3082" max="3082" width="6" style="66" customWidth="1"/>
    <col min="3083" max="3083" width="6.85546875" style="66" customWidth="1"/>
    <col min="3084" max="3084" width="8.85546875" style="66" customWidth="1"/>
    <col min="3085" max="3085" width="5.140625" style="66" customWidth="1"/>
    <col min="3086" max="3086" width="7.7109375" style="66" customWidth="1"/>
    <col min="3087" max="3087" width="7.28515625" style="66" customWidth="1"/>
    <col min="3088" max="3331" width="9.140625" style="66"/>
    <col min="3332" max="3332" width="20.7109375" style="66" customWidth="1"/>
    <col min="3333" max="3333" width="11.5703125" style="66" customWidth="1"/>
    <col min="3334" max="3334" width="42.5703125" style="66" customWidth="1"/>
    <col min="3335" max="3335" width="7.7109375" style="66" customWidth="1"/>
    <col min="3336" max="3336" width="7" style="66" customWidth="1"/>
    <col min="3337" max="3337" width="7.28515625" style="66" customWidth="1"/>
    <col min="3338" max="3338" width="6" style="66" customWidth="1"/>
    <col min="3339" max="3339" width="6.85546875" style="66" customWidth="1"/>
    <col min="3340" max="3340" width="8.85546875" style="66" customWidth="1"/>
    <col min="3341" max="3341" width="5.140625" style="66" customWidth="1"/>
    <col min="3342" max="3342" width="7.7109375" style="66" customWidth="1"/>
    <col min="3343" max="3343" width="7.28515625" style="66" customWidth="1"/>
    <col min="3344" max="3587" width="9.140625" style="66"/>
    <col min="3588" max="3588" width="20.7109375" style="66" customWidth="1"/>
    <col min="3589" max="3589" width="11.5703125" style="66" customWidth="1"/>
    <col min="3590" max="3590" width="42.5703125" style="66" customWidth="1"/>
    <col min="3591" max="3591" width="7.7109375" style="66" customWidth="1"/>
    <col min="3592" max="3592" width="7" style="66" customWidth="1"/>
    <col min="3593" max="3593" width="7.28515625" style="66" customWidth="1"/>
    <col min="3594" max="3594" width="6" style="66" customWidth="1"/>
    <col min="3595" max="3595" width="6.85546875" style="66" customWidth="1"/>
    <col min="3596" max="3596" width="8.85546875" style="66" customWidth="1"/>
    <col min="3597" max="3597" width="5.140625" style="66" customWidth="1"/>
    <col min="3598" max="3598" width="7.7109375" style="66" customWidth="1"/>
    <col min="3599" max="3599" width="7.28515625" style="66" customWidth="1"/>
    <col min="3600" max="3843" width="9.140625" style="66"/>
    <col min="3844" max="3844" width="20.7109375" style="66" customWidth="1"/>
    <col min="3845" max="3845" width="11.5703125" style="66" customWidth="1"/>
    <col min="3846" max="3846" width="42.5703125" style="66" customWidth="1"/>
    <col min="3847" max="3847" width="7.7109375" style="66" customWidth="1"/>
    <col min="3848" max="3848" width="7" style="66" customWidth="1"/>
    <col min="3849" max="3849" width="7.28515625" style="66" customWidth="1"/>
    <col min="3850" max="3850" width="6" style="66" customWidth="1"/>
    <col min="3851" max="3851" width="6.85546875" style="66" customWidth="1"/>
    <col min="3852" max="3852" width="8.85546875" style="66" customWidth="1"/>
    <col min="3853" max="3853" width="5.140625" style="66" customWidth="1"/>
    <col min="3854" max="3854" width="7.7109375" style="66" customWidth="1"/>
    <col min="3855" max="3855" width="7.28515625" style="66" customWidth="1"/>
    <col min="3856" max="4099" width="9.140625" style="66"/>
    <col min="4100" max="4100" width="20.7109375" style="66" customWidth="1"/>
    <col min="4101" max="4101" width="11.5703125" style="66" customWidth="1"/>
    <col min="4102" max="4102" width="42.5703125" style="66" customWidth="1"/>
    <col min="4103" max="4103" width="7.7109375" style="66" customWidth="1"/>
    <col min="4104" max="4104" width="7" style="66" customWidth="1"/>
    <col min="4105" max="4105" width="7.28515625" style="66" customWidth="1"/>
    <col min="4106" max="4106" width="6" style="66" customWidth="1"/>
    <col min="4107" max="4107" width="6.85546875" style="66" customWidth="1"/>
    <col min="4108" max="4108" width="8.85546875" style="66" customWidth="1"/>
    <col min="4109" max="4109" width="5.140625" style="66" customWidth="1"/>
    <col min="4110" max="4110" width="7.7109375" style="66" customWidth="1"/>
    <col min="4111" max="4111" width="7.28515625" style="66" customWidth="1"/>
    <col min="4112" max="4355" width="9.140625" style="66"/>
    <col min="4356" max="4356" width="20.7109375" style="66" customWidth="1"/>
    <col min="4357" max="4357" width="11.5703125" style="66" customWidth="1"/>
    <col min="4358" max="4358" width="42.5703125" style="66" customWidth="1"/>
    <col min="4359" max="4359" width="7.7109375" style="66" customWidth="1"/>
    <col min="4360" max="4360" width="7" style="66" customWidth="1"/>
    <col min="4361" max="4361" width="7.28515625" style="66" customWidth="1"/>
    <col min="4362" max="4362" width="6" style="66" customWidth="1"/>
    <col min="4363" max="4363" width="6.85546875" style="66" customWidth="1"/>
    <col min="4364" max="4364" width="8.85546875" style="66" customWidth="1"/>
    <col min="4365" max="4365" width="5.140625" style="66" customWidth="1"/>
    <col min="4366" max="4366" width="7.7109375" style="66" customWidth="1"/>
    <col min="4367" max="4367" width="7.28515625" style="66" customWidth="1"/>
    <col min="4368" max="4611" width="9.140625" style="66"/>
    <col min="4612" max="4612" width="20.7109375" style="66" customWidth="1"/>
    <col min="4613" max="4613" width="11.5703125" style="66" customWidth="1"/>
    <col min="4614" max="4614" width="42.5703125" style="66" customWidth="1"/>
    <col min="4615" max="4615" width="7.7109375" style="66" customWidth="1"/>
    <col min="4616" max="4616" width="7" style="66" customWidth="1"/>
    <col min="4617" max="4617" width="7.28515625" style="66" customWidth="1"/>
    <col min="4618" max="4618" width="6" style="66" customWidth="1"/>
    <col min="4619" max="4619" width="6.85546875" style="66" customWidth="1"/>
    <col min="4620" max="4620" width="8.85546875" style="66" customWidth="1"/>
    <col min="4621" max="4621" width="5.140625" style="66" customWidth="1"/>
    <col min="4622" max="4622" width="7.7109375" style="66" customWidth="1"/>
    <col min="4623" max="4623" width="7.28515625" style="66" customWidth="1"/>
    <col min="4624" max="4867" width="9.140625" style="66"/>
    <col min="4868" max="4868" width="20.7109375" style="66" customWidth="1"/>
    <col min="4869" max="4869" width="11.5703125" style="66" customWidth="1"/>
    <col min="4870" max="4870" width="42.5703125" style="66" customWidth="1"/>
    <col min="4871" max="4871" width="7.7109375" style="66" customWidth="1"/>
    <col min="4872" max="4872" width="7" style="66" customWidth="1"/>
    <col min="4873" max="4873" width="7.28515625" style="66" customWidth="1"/>
    <col min="4874" max="4874" width="6" style="66" customWidth="1"/>
    <col min="4875" max="4875" width="6.85546875" style="66" customWidth="1"/>
    <col min="4876" max="4876" width="8.85546875" style="66" customWidth="1"/>
    <col min="4877" max="4877" width="5.140625" style="66" customWidth="1"/>
    <col min="4878" max="4878" width="7.7109375" style="66" customWidth="1"/>
    <col min="4879" max="4879" width="7.28515625" style="66" customWidth="1"/>
    <col min="4880" max="5123" width="9.140625" style="66"/>
    <col min="5124" max="5124" width="20.7109375" style="66" customWidth="1"/>
    <col min="5125" max="5125" width="11.5703125" style="66" customWidth="1"/>
    <col min="5126" max="5126" width="42.5703125" style="66" customWidth="1"/>
    <col min="5127" max="5127" width="7.7109375" style="66" customWidth="1"/>
    <col min="5128" max="5128" width="7" style="66" customWidth="1"/>
    <col min="5129" max="5129" width="7.28515625" style="66" customWidth="1"/>
    <col min="5130" max="5130" width="6" style="66" customWidth="1"/>
    <col min="5131" max="5131" width="6.85546875" style="66" customWidth="1"/>
    <col min="5132" max="5132" width="8.85546875" style="66" customWidth="1"/>
    <col min="5133" max="5133" width="5.140625" style="66" customWidth="1"/>
    <col min="5134" max="5134" width="7.7109375" style="66" customWidth="1"/>
    <col min="5135" max="5135" width="7.28515625" style="66" customWidth="1"/>
    <col min="5136" max="5379" width="9.140625" style="66"/>
    <col min="5380" max="5380" width="20.7109375" style="66" customWidth="1"/>
    <col min="5381" max="5381" width="11.5703125" style="66" customWidth="1"/>
    <col min="5382" max="5382" width="42.5703125" style="66" customWidth="1"/>
    <col min="5383" max="5383" width="7.7109375" style="66" customWidth="1"/>
    <col min="5384" max="5384" width="7" style="66" customWidth="1"/>
    <col min="5385" max="5385" width="7.28515625" style="66" customWidth="1"/>
    <col min="5386" max="5386" width="6" style="66" customWidth="1"/>
    <col min="5387" max="5387" width="6.85546875" style="66" customWidth="1"/>
    <col min="5388" max="5388" width="8.85546875" style="66" customWidth="1"/>
    <col min="5389" max="5389" width="5.140625" style="66" customWidth="1"/>
    <col min="5390" max="5390" width="7.7109375" style="66" customWidth="1"/>
    <col min="5391" max="5391" width="7.28515625" style="66" customWidth="1"/>
    <col min="5392" max="5635" width="9.140625" style="66"/>
    <col min="5636" max="5636" width="20.7109375" style="66" customWidth="1"/>
    <col min="5637" max="5637" width="11.5703125" style="66" customWidth="1"/>
    <col min="5638" max="5638" width="42.5703125" style="66" customWidth="1"/>
    <col min="5639" max="5639" width="7.7109375" style="66" customWidth="1"/>
    <col min="5640" max="5640" width="7" style="66" customWidth="1"/>
    <col min="5641" max="5641" width="7.28515625" style="66" customWidth="1"/>
    <col min="5642" max="5642" width="6" style="66" customWidth="1"/>
    <col min="5643" max="5643" width="6.85546875" style="66" customWidth="1"/>
    <col min="5644" max="5644" width="8.85546875" style="66" customWidth="1"/>
    <col min="5645" max="5645" width="5.140625" style="66" customWidth="1"/>
    <col min="5646" max="5646" width="7.7109375" style="66" customWidth="1"/>
    <col min="5647" max="5647" width="7.28515625" style="66" customWidth="1"/>
    <col min="5648" max="5891" width="9.140625" style="66"/>
    <col min="5892" max="5892" width="20.7109375" style="66" customWidth="1"/>
    <col min="5893" max="5893" width="11.5703125" style="66" customWidth="1"/>
    <col min="5894" max="5894" width="42.5703125" style="66" customWidth="1"/>
    <col min="5895" max="5895" width="7.7109375" style="66" customWidth="1"/>
    <col min="5896" max="5896" width="7" style="66" customWidth="1"/>
    <col min="5897" max="5897" width="7.28515625" style="66" customWidth="1"/>
    <col min="5898" max="5898" width="6" style="66" customWidth="1"/>
    <col min="5899" max="5899" width="6.85546875" style="66" customWidth="1"/>
    <col min="5900" max="5900" width="8.85546875" style="66" customWidth="1"/>
    <col min="5901" max="5901" width="5.140625" style="66" customWidth="1"/>
    <col min="5902" max="5902" width="7.7109375" style="66" customWidth="1"/>
    <col min="5903" max="5903" width="7.28515625" style="66" customWidth="1"/>
    <col min="5904" max="6147" width="9.140625" style="66"/>
    <col min="6148" max="6148" width="20.7109375" style="66" customWidth="1"/>
    <col min="6149" max="6149" width="11.5703125" style="66" customWidth="1"/>
    <col min="6150" max="6150" width="42.5703125" style="66" customWidth="1"/>
    <col min="6151" max="6151" width="7.7109375" style="66" customWidth="1"/>
    <col min="6152" max="6152" width="7" style="66" customWidth="1"/>
    <col min="6153" max="6153" width="7.28515625" style="66" customWidth="1"/>
    <col min="6154" max="6154" width="6" style="66" customWidth="1"/>
    <col min="6155" max="6155" width="6.85546875" style="66" customWidth="1"/>
    <col min="6156" max="6156" width="8.85546875" style="66" customWidth="1"/>
    <col min="6157" max="6157" width="5.140625" style="66" customWidth="1"/>
    <col min="6158" max="6158" width="7.7109375" style="66" customWidth="1"/>
    <col min="6159" max="6159" width="7.28515625" style="66" customWidth="1"/>
    <col min="6160" max="6403" width="9.140625" style="66"/>
    <col min="6404" max="6404" width="20.7109375" style="66" customWidth="1"/>
    <col min="6405" max="6405" width="11.5703125" style="66" customWidth="1"/>
    <col min="6406" max="6406" width="42.5703125" style="66" customWidth="1"/>
    <col min="6407" max="6407" width="7.7109375" style="66" customWidth="1"/>
    <col min="6408" max="6408" width="7" style="66" customWidth="1"/>
    <col min="6409" max="6409" width="7.28515625" style="66" customWidth="1"/>
    <col min="6410" max="6410" width="6" style="66" customWidth="1"/>
    <col min="6411" max="6411" width="6.85546875" style="66" customWidth="1"/>
    <col min="6412" max="6412" width="8.85546875" style="66" customWidth="1"/>
    <col min="6413" max="6413" width="5.140625" style="66" customWidth="1"/>
    <col min="6414" max="6414" width="7.7109375" style="66" customWidth="1"/>
    <col min="6415" max="6415" width="7.28515625" style="66" customWidth="1"/>
    <col min="6416" max="6659" width="9.140625" style="66"/>
    <col min="6660" max="6660" width="20.7109375" style="66" customWidth="1"/>
    <col min="6661" max="6661" width="11.5703125" style="66" customWidth="1"/>
    <col min="6662" max="6662" width="42.5703125" style="66" customWidth="1"/>
    <col min="6663" max="6663" width="7.7109375" style="66" customWidth="1"/>
    <col min="6664" max="6664" width="7" style="66" customWidth="1"/>
    <col min="6665" max="6665" width="7.28515625" style="66" customWidth="1"/>
    <col min="6666" max="6666" width="6" style="66" customWidth="1"/>
    <col min="6667" max="6667" width="6.85546875" style="66" customWidth="1"/>
    <col min="6668" max="6668" width="8.85546875" style="66" customWidth="1"/>
    <col min="6669" max="6669" width="5.140625" style="66" customWidth="1"/>
    <col min="6670" max="6670" width="7.7109375" style="66" customWidth="1"/>
    <col min="6671" max="6671" width="7.28515625" style="66" customWidth="1"/>
    <col min="6672" max="6915" width="9.140625" style="66"/>
    <col min="6916" max="6916" width="20.7109375" style="66" customWidth="1"/>
    <col min="6917" max="6917" width="11.5703125" style="66" customWidth="1"/>
    <col min="6918" max="6918" width="42.5703125" style="66" customWidth="1"/>
    <col min="6919" max="6919" width="7.7109375" style="66" customWidth="1"/>
    <col min="6920" max="6920" width="7" style="66" customWidth="1"/>
    <col min="6921" max="6921" width="7.28515625" style="66" customWidth="1"/>
    <col min="6922" max="6922" width="6" style="66" customWidth="1"/>
    <col min="6923" max="6923" width="6.85546875" style="66" customWidth="1"/>
    <col min="6924" max="6924" width="8.85546875" style="66" customWidth="1"/>
    <col min="6925" max="6925" width="5.140625" style="66" customWidth="1"/>
    <col min="6926" max="6926" width="7.7109375" style="66" customWidth="1"/>
    <col min="6927" max="6927" width="7.28515625" style="66" customWidth="1"/>
    <col min="6928" max="7171" width="9.140625" style="66"/>
    <col min="7172" max="7172" width="20.7109375" style="66" customWidth="1"/>
    <col min="7173" max="7173" width="11.5703125" style="66" customWidth="1"/>
    <col min="7174" max="7174" width="42.5703125" style="66" customWidth="1"/>
    <col min="7175" max="7175" width="7.7109375" style="66" customWidth="1"/>
    <col min="7176" max="7176" width="7" style="66" customWidth="1"/>
    <col min="7177" max="7177" width="7.28515625" style="66" customWidth="1"/>
    <col min="7178" max="7178" width="6" style="66" customWidth="1"/>
    <col min="7179" max="7179" width="6.85546875" style="66" customWidth="1"/>
    <col min="7180" max="7180" width="8.85546875" style="66" customWidth="1"/>
    <col min="7181" max="7181" width="5.140625" style="66" customWidth="1"/>
    <col min="7182" max="7182" width="7.7109375" style="66" customWidth="1"/>
    <col min="7183" max="7183" width="7.28515625" style="66" customWidth="1"/>
    <col min="7184" max="7427" width="9.140625" style="66"/>
    <col min="7428" max="7428" width="20.7109375" style="66" customWidth="1"/>
    <col min="7429" max="7429" width="11.5703125" style="66" customWidth="1"/>
    <col min="7430" max="7430" width="42.5703125" style="66" customWidth="1"/>
    <col min="7431" max="7431" width="7.7109375" style="66" customWidth="1"/>
    <col min="7432" max="7432" width="7" style="66" customWidth="1"/>
    <col min="7433" max="7433" width="7.28515625" style="66" customWidth="1"/>
    <col min="7434" max="7434" width="6" style="66" customWidth="1"/>
    <col min="7435" max="7435" width="6.85546875" style="66" customWidth="1"/>
    <col min="7436" max="7436" width="8.85546875" style="66" customWidth="1"/>
    <col min="7437" max="7437" width="5.140625" style="66" customWidth="1"/>
    <col min="7438" max="7438" width="7.7109375" style="66" customWidth="1"/>
    <col min="7439" max="7439" width="7.28515625" style="66" customWidth="1"/>
    <col min="7440" max="7683" width="9.140625" style="66"/>
    <col min="7684" max="7684" width="20.7109375" style="66" customWidth="1"/>
    <col min="7685" max="7685" width="11.5703125" style="66" customWidth="1"/>
    <col min="7686" max="7686" width="42.5703125" style="66" customWidth="1"/>
    <col min="7687" max="7687" width="7.7109375" style="66" customWidth="1"/>
    <col min="7688" max="7688" width="7" style="66" customWidth="1"/>
    <col min="7689" max="7689" width="7.28515625" style="66" customWidth="1"/>
    <col min="7690" max="7690" width="6" style="66" customWidth="1"/>
    <col min="7691" max="7691" width="6.85546875" style="66" customWidth="1"/>
    <col min="7692" max="7692" width="8.85546875" style="66" customWidth="1"/>
    <col min="7693" max="7693" width="5.140625" style="66" customWidth="1"/>
    <col min="7694" max="7694" width="7.7109375" style="66" customWidth="1"/>
    <col min="7695" max="7695" width="7.28515625" style="66" customWidth="1"/>
    <col min="7696" max="7939" width="9.140625" style="66"/>
    <col min="7940" max="7940" width="20.7109375" style="66" customWidth="1"/>
    <col min="7941" max="7941" width="11.5703125" style="66" customWidth="1"/>
    <col min="7942" max="7942" width="42.5703125" style="66" customWidth="1"/>
    <col min="7943" max="7943" width="7.7109375" style="66" customWidth="1"/>
    <col min="7944" max="7944" width="7" style="66" customWidth="1"/>
    <col min="7945" max="7945" width="7.28515625" style="66" customWidth="1"/>
    <col min="7946" max="7946" width="6" style="66" customWidth="1"/>
    <col min="7947" max="7947" width="6.85546875" style="66" customWidth="1"/>
    <col min="7948" max="7948" width="8.85546875" style="66" customWidth="1"/>
    <col min="7949" max="7949" width="5.140625" style="66" customWidth="1"/>
    <col min="7950" max="7950" width="7.7109375" style="66" customWidth="1"/>
    <col min="7951" max="7951" width="7.28515625" style="66" customWidth="1"/>
    <col min="7952" max="8195" width="9.140625" style="66"/>
    <col min="8196" max="8196" width="20.7109375" style="66" customWidth="1"/>
    <col min="8197" max="8197" width="11.5703125" style="66" customWidth="1"/>
    <col min="8198" max="8198" width="42.5703125" style="66" customWidth="1"/>
    <col min="8199" max="8199" width="7.7109375" style="66" customWidth="1"/>
    <col min="8200" max="8200" width="7" style="66" customWidth="1"/>
    <col min="8201" max="8201" width="7.28515625" style="66" customWidth="1"/>
    <col min="8202" max="8202" width="6" style="66" customWidth="1"/>
    <col min="8203" max="8203" width="6.85546875" style="66" customWidth="1"/>
    <col min="8204" max="8204" width="8.85546875" style="66" customWidth="1"/>
    <col min="8205" max="8205" width="5.140625" style="66" customWidth="1"/>
    <col min="8206" max="8206" width="7.7109375" style="66" customWidth="1"/>
    <col min="8207" max="8207" width="7.28515625" style="66" customWidth="1"/>
    <col min="8208" max="8451" width="9.140625" style="66"/>
    <col min="8452" max="8452" width="20.7109375" style="66" customWidth="1"/>
    <col min="8453" max="8453" width="11.5703125" style="66" customWidth="1"/>
    <col min="8454" max="8454" width="42.5703125" style="66" customWidth="1"/>
    <col min="8455" max="8455" width="7.7109375" style="66" customWidth="1"/>
    <col min="8456" max="8456" width="7" style="66" customWidth="1"/>
    <col min="8457" max="8457" width="7.28515625" style="66" customWidth="1"/>
    <col min="8458" max="8458" width="6" style="66" customWidth="1"/>
    <col min="8459" max="8459" width="6.85546875" style="66" customWidth="1"/>
    <col min="8460" max="8460" width="8.85546875" style="66" customWidth="1"/>
    <col min="8461" max="8461" width="5.140625" style="66" customWidth="1"/>
    <col min="8462" max="8462" width="7.7109375" style="66" customWidth="1"/>
    <col min="8463" max="8463" width="7.28515625" style="66" customWidth="1"/>
    <col min="8464" max="8707" width="9.140625" style="66"/>
    <col min="8708" max="8708" width="20.7109375" style="66" customWidth="1"/>
    <col min="8709" max="8709" width="11.5703125" style="66" customWidth="1"/>
    <col min="8710" max="8710" width="42.5703125" style="66" customWidth="1"/>
    <col min="8711" max="8711" width="7.7109375" style="66" customWidth="1"/>
    <col min="8712" max="8712" width="7" style="66" customWidth="1"/>
    <col min="8713" max="8713" width="7.28515625" style="66" customWidth="1"/>
    <col min="8714" max="8714" width="6" style="66" customWidth="1"/>
    <col min="8715" max="8715" width="6.85546875" style="66" customWidth="1"/>
    <col min="8716" max="8716" width="8.85546875" style="66" customWidth="1"/>
    <col min="8717" max="8717" width="5.140625" style="66" customWidth="1"/>
    <col min="8718" max="8718" width="7.7109375" style="66" customWidth="1"/>
    <col min="8719" max="8719" width="7.28515625" style="66" customWidth="1"/>
    <col min="8720" max="8963" width="9.140625" style="66"/>
    <col min="8964" max="8964" width="20.7109375" style="66" customWidth="1"/>
    <col min="8965" max="8965" width="11.5703125" style="66" customWidth="1"/>
    <col min="8966" max="8966" width="42.5703125" style="66" customWidth="1"/>
    <col min="8967" max="8967" width="7.7109375" style="66" customWidth="1"/>
    <col min="8968" max="8968" width="7" style="66" customWidth="1"/>
    <col min="8969" max="8969" width="7.28515625" style="66" customWidth="1"/>
    <col min="8970" max="8970" width="6" style="66" customWidth="1"/>
    <col min="8971" max="8971" width="6.85546875" style="66" customWidth="1"/>
    <col min="8972" max="8972" width="8.85546875" style="66" customWidth="1"/>
    <col min="8973" max="8973" width="5.140625" style="66" customWidth="1"/>
    <col min="8974" max="8974" width="7.7109375" style="66" customWidth="1"/>
    <col min="8975" max="8975" width="7.28515625" style="66" customWidth="1"/>
    <col min="8976" max="9219" width="9.140625" style="66"/>
    <col min="9220" max="9220" width="20.7109375" style="66" customWidth="1"/>
    <col min="9221" max="9221" width="11.5703125" style="66" customWidth="1"/>
    <col min="9222" max="9222" width="42.5703125" style="66" customWidth="1"/>
    <col min="9223" max="9223" width="7.7109375" style="66" customWidth="1"/>
    <col min="9224" max="9224" width="7" style="66" customWidth="1"/>
    <col min="9225" max="9225" width="7.28515625" style="66" customWidth="1"/>
    <col min="9226" max="9226" width="6" style="66" customWidth="1"/>
    <col min="9227" max="9227" width="6.85546875" style="66" customWidth="1"/>
    <col min="9228" max="9228" width="8.85546875" style="66" customWidth="1"/>
    <col min="9229" max="9229" width="5.140625" style="66" customWidth="1"/>
    <col min="9230" max="9230" width="7.7109375" style="66" customWidth="1"/>
    <col min="9231" max="9231" width="7.28515625" style="66" customWidth="1"/>
    <col min="9232" max="9475" width="9.140625" style="66"/>
    <col min="9476" max="9476" width="20.7109375" style="66" customWidth="1"/>
    <col min="9477" max="9477" width="11.5703125" style="66" customWidth="1"/>
    <col min="9478" max="9478" width="42.5703125" style="66" customWidth="1"/>
    <col min="9479" max="9479" width="7.7109375" style="66" customWidth="1"/>
    <col min="9480" max="9480" width="7" style="66" customWidth="1"/>
    <col min="9481" max="9481" width="7.28515625" style="66" customWidth="1"/>
    <col min="9482" max="9482" width="6" style="66" customWidth="1"/>
    <col min="9483" max="9483" width="6.85546875" style="66" customWidth="1"/>
    <col min="9484" max="9484" width="8.85546875" style="66" customWidth="1"/>
    <col min="9485" max="9485" width="5.140625" style="66" customWidth="1"/>
    <col min="9486" max="9486" width="7.7109375" style="66" customWidth="1"/>
    <col min="9487" max="9487" width="7.28515625" style="66" customWidth="1"/>
    <col min="9488" max="9731" width="9.140625" style="66"/>
    <col min="9732" max="9732" width="20.7109375" style="66" customWidth="1"/>
    <col min="9733" max="9733" width="11.5703125" style="66" customWidth="1"/>
    <col min="9734" max="9734" width="42.5703125" style="66" customWidth="1"/>
    <col min="9735" max="9735" width="7.7109375" style="66" customWidth="1"/>
    <col min="9736" max="9736" width="7" style="66" customWidth="1"/>
    <col min="9737" max="9737" width="7.28515625" style="66" customWidth="1"/>
    <col min="9738" max="9738" width="6" style="66" customWidth="1"/>
    <col min="9739" max="9739" width="6.85546875" style="66" customWidth="1"/>
    <col min="9740" max="9740" width="8.85546875" style="66" customWidth="1"/>
    <col min="9741" max="9741" width="5.140625" style="66" customWidth="1"/>
    <col min="9742" max="9742" width="7.7109375" style="66" customWidth="1"/>
    <col min="9743" max="9743" width="7.28515625" style="66" customWidth="1"/>
    <col min="9744" max="9987" width="9.140625" style="66"/>
    <col min="9988" max="9988" width="20.7109375" style="66" customWidth="1"/>
    <col min="9989" max="9989" width="11.5703125" style="66" customWidth="1"/>
    <col min="9990" max="9990" width="42.5703125" style="66" customWidth="1"/>
    <col min="9991" max="9991" width="7.7109375" style="66" customWidth="1"/>
    <col min="9992" max="9992" width="7" style="66" customWidth="1"/>
    <col min="9993" max="9993" width="7.28515625" style="66" customWidth="1"/>
    <col min="9994" max="9994" width="6" style="66" customWidth="1"/>
    <col min="9995" max="9995" width="6.85546875" style="66" customWidth="1"/>
    <col min="9996" max="9996" width="8.85546875" style="66" customWidth="1"/>
    <col min="9997" max="9997" width="5.140625" style="66" customWidth="1"/>
    <col min="9998" max="9998" width="7.7109375" style="66" customWidth="1"/>
    <col min="9999" max="9999" width="7.28515625" style="66" customWidth="1"/>
    <col min="10000" max="10243" width="9.140625" style="66"/>
    <col min="10244" max="10244" width="20.7109375" style="66" customWidth="1"/>
    <col min="10245" max="10245" width="11.5703125" style="66" customWidth="1"/>
    <col min="10246" max="10246" width="42.5703125" style="66" customWidth="1"/>
    <col min="10247" max="10247" width="7.7109375" style="66" customWidth="1"/>
    <col min="10248" max="10248" width="7" style="66" customWidth="1"/>
    <col min="10249" max="10249" width="7.28515625" style="66" customWidth="1"/>
    <col min="10250" max="10250" width="6" style="66" customWidth="1"/>
    <col min="10251" max="10251" width="6.85546875" style="66" customWidth="1"/>
    <col min="10252" max="10252" width="8.85546875" style="66" customWidth="1"/>
    <col min="10253" max="10253" width="5.140625" style="66" customWidth="1"/>
    <col min="10254" max="10254" width="7.7109375" style="66" customWidth="1"/>
    <col min="10255" max="10255" width="7.28515625" style="66" customWidth="1"/>
    <col min="10256" max="10499" width="9.140625" style="66"/>
    <col min="10500" max="10500" width="20.7109375" style="66" customWidth="1"/>
    <col min="10501" max="10501" width="11.5703125" style="66" customWidth="1"/>
    <col min="10502" max="10502" width="42.5703125" style="66" customWidth="1"/>
    <col min="10503" max="10503" width="7.7109375" style="66" customWidth="1"/>
    <col min="10504" max="10504" width="7" style="66" customWidth="1"/>
    <col min="10505" max="10505" width="7.28515625" style="66" customWidth="1"/>
    <col min="10506" max="10506" width="6" style="66" customWidth="1"/>
    <col min="10507" max="10507" width="6.85546875" style="66" customWidth="1"/>
    <col min="10508" max="10508" width="8.85546875" style="66" customWidth="1"/>
    <col min="10509" max="10509" width="5.140625" style="66" customWidth="1"/>
    <col min="10510" max="10510" width="7.7109375" style="66" customWidth="1"/>
    <col min="10511" max="10511" width="7.28515625" style="66" customWidth="1"/>
    <col min="10512" max="10755" width="9.140625" style="66"/>
    <col min="10756" max="10756" width="20.7109375" style="66" customWidth="1"/>
    <col min="10757" max="10757" width="11.5703125" style="66" customWidth="1"/>
    <col min="10758" max="10758" width="42.5703125" style="66" customWidth="1"/>
    <col min="10759" max="10759" width="7.7109375" style="66" customWidth="1"/>
    <col min="10760" max="10760" width="7" style="66" customWidth="1"/>
    <col min="10761" max="10761" width="7.28515625" style="66" customWidth="1"/>
    <col min="10762" max="10762" width="6" style="66" customWidth="1"/>
    <col min="10763" max="10763" width="6.85546875" style="66" customWidth="1"/>
    <col min="10764" max="10764" width="8.85546875" style="66" customWidth="1"/>
    <col min="10765" max="10765" width="5.140625" style="66" customWidth="1"/>
    <col min="10766" max="10766" width="7.7109375" style="66" customWidth="1"/>
    <col min="10767" max="10767" width="7.28515625" style="66" customWidth="1"/>
    <col min="10768" max="11011" width="9.140625" style="66"/>
    <col min="11012" max="11012" width="20.7109375" style="66" customWidth="1"/>
    <col min="11013" max="11013" width="11.5703125" style="66" customWidth="1"/>
    <col min="11014" max="11014" width="42.5703125" style="66" customWidth="1"/>
    <col min="11015" max="11015" width="7.7109375" style="66" customWidth="1"/>
    <col min="11016" max="11016" width="7" style="66" customWidth="1"/>
    <col min="11017" max="11017" width="7.28515625" style="66" customWidth="1"/>
    <col min="11018" max="11018" width="6" style="66" customWidth="1"/>
    <col min="11019" max="11019" width="6.85546875" style="66" customWidth="1"/>
    <col min="11020" max="11020" width="8.85546875" style="66" customWidth="1"/>
    <col min="11021" max="11021" width="5.140625" style="66" customWidth="1"/>
    <col min="11022" max="11022" width="7.7109375" style="66" customWidth="1"/>
    <col min="11023" max="11023" width="7.28515625" style="66" customWidth="1"/>
    <col min="11024" max="11267" width="9.140625" style="66"/>
    <col min="11268" max="11268" width="20.7109375" style="66" customWidth="1"/>
    <col min="11269" max="11269" width="11.5703125" style="66" customWidth="1"/>
    <col min="11270" max="11270" width="42.5703125" style="66" customWidth="1"/>
    <col min="11271" max="11271" width="7.7109375" style="66" customWidth="1"/>
    <col min="11272" max="11272" width="7" style="66" customWidth="1"/>
    <col min="11273" max="11273" width="7.28515625" style="66" customWidth="1"/>
    <col min="11274" max="11274" width="6" style="66" customWidth="1"/>
    <col min="11275" max="11275" width="6.85546875" style="66" customWidth="1"/>
    <col min="11276" max="11276" width="8.85546875" style="66" customWidth="1"/>
    <col min="11277" max="11277" width="5.140625" style="66" customWidth="1"/>
    <col min="11278" max="11278" width="7.7109375" style="66" customWidth="1"/>
    <col min="11279" max="11279" width="7.28515625" style="66" customWidth="1"/>
    <col min="11280" max="11523" width="9.140625" style="66"/>
    <col min="11524" max="11524" width="20.7109375" style="66" customWidth="1"/>
    <col min="11525" max="11525" width="11.5703125" style="66" customWidth="1"/>
    <col min="11526" max="11526" width="42.5703125" style="66" customWidth="1"/>
    <col min="11527" max="11527" width="7.7109375" style="66" customWidth="1"/>
    <col min="11528" max="11528" width="7" style="66" customWidth="1"/>
    <col min="11529" max="11529" width="7.28515625" style="66" customWidth="1"/>
    <col min="11530" max="11530" width="6" style="66" customWidth="1"/>
    <col min="11531" max="11531" width="6.85546875" style="66" customWidth="1"/>
    <col min="11532" max="11532" width="8.85546875" style="66" customWidth="1"/>
    <col min="11533" max="11533" width="5.140625" style="66" customWidth="1"/>
    <col min="11534" max="11534" width="7.7109375" style="66" customWidth="1"/>
    <col min="11535" max="11535" width="7.28515625" style="66" customWidth="1"/>
    <col min="11536" max="11779" width="9.140625" style="66"/>
    <col min="11780" max="11780" width="20.7109375" style="66" customWidth="1"/>
    <col min="11781" max="11781" width="11.5703125" style="66" customWidth="1"/>
    <col min="11782" max="11782" width="42.5703125" style="66" customWidth="1"/>
    <col min="11783" max="11783" width="7.7109375" style="66" customWidth="1"/>
    <col min="11784" max="11784" width="7" style="66" customWidth="1"/>
    <col min="11785" max="11785" width="7.28515625" style="66" customWidth="1"/>
    <col min="11786" max="11786" width="6" style="66" customWidth="1"/>
    <col min="11787" max="11787" width="6.85546875" style="66" customWidth="1"/>
    <col min="11788" max="11788" width="8.85546875" style="66" customWidth="1"/>
    <col min="11789" max="11789" width="5.140625" style="66" customWidth="1"/>
    <col min="11790" max="11790" width="7.7109375" style="66" customWidth="1"/>
    <col min="11791" max="11791" width="7.28515625" style="66" customWidth="1"/>
    <col min="11792" max="12035" width="9.140625" style="66"/>
    <col min="12036" max="12036" width="20.7109375" style="66" customWidth="1"/>
    <col min="12037" max="12037" width="11.5703125" style="66" customWidth="1"/>
    <col min="12038" max="12038" width="42.5703125" style="66" customWidth="1"/>
    <col min="12039" max="12039" width="7.7109375" style="66" customWidth="1"/>
    <col min="12040" max="12040" width="7" style="66" customWidth="1"/>
    <col min="12041" max="12041" width="7.28515625" style="66" customWidth="1"/>
    <col min="12042" max="12042" width="6" style="66" customWidth="1"/>
    <col min="12043" max="12043" width="6.85546875" style="66" customWidth="1"/>
    <col min="12044" max="12044" width="8.85546875" style="66" customWidth="1"/>
    <col min="12045" max="12045" width="5.140625" style="66" customWidth="1"/>
    <col min="12046" max="12046" width="7.7109375" style="66" customWidth="1"/>
    <col min="12047" max="12047" width="7.28515625" style="66" customWidth="1"/>
    <col min="12048" max="12291" width="9.140625" style="66"/>
    <col min="12292" max="12292" width="20.7109375" style="66" customWidth="1"/>
    <col min="12293" max="12293" width="11.5703125" style="66" customWidth="1"/>
    <col min="12294" max="12294" width="42.5703125" style="66" customWidth="1"/>
    <col min="12295" max="12295" width="7.7109375" style="66" customWidth="1"/>
    <col min="12296" max="12296" width="7" style="66" customWidth="1"/>
    <col min="12297" max="12297" width="7.28515625" style="66" customWidth="1"/>
    <col min="12298" max="12298" width="6" style="66" customWidth="1"/>
    <col min="12299" max="12299" width="6.85546875" style="66" customWidth="1"/>
    <col min="12300" max="12300" width="8.85546875" style="66" customWidth="1"/>
    <col min="12301" max="12301" width="5.140625" style="66" customWidth="1"/>
    <col min="12302" max="12302" width="7.7109375" style="66" customWidth="1"/>
    <col min="12303" max="12303" width="7.28515625" style="66" customWidth="1"/>
    <col min="12304" max="12547" width="9.140625" style="66"/>
    <col min="12548" max="12548" width="20.7109375" style="66" customWidth="1"/>
    <col min="12549" max="12549" width="11.5703125" style="66" customWidth="1"/>
    <col min="12550" max="12550" width="42.5703125" style="66" customWidth="1"/>
    <col min="12551" max="12551" width="7.7109375" style="66" customWidth="1"/>
    <col min="12552" max="12552" width="7" style="66" customWidth="1"/>
    <col min="12553" max="12553" width="7.28515625" style="66" customWidth="1"/>
    <col min="12554" max="12554" width="6" style="66" customWidth="1"/>
    <col min="12555" max="12555" width="6.85546875" style="66" customWidth="1"/>
    <col min="12556" max="12556" width="8.85546875" style="66" customWidth="1"/>
    <col min="12557" max="12557" width="5.140625" style="66" customWidth="1"/>
    <col min="12558" max="12558" width="7.7109375" style="66" customWidth="1"/>
    <col min="12559" max="12559" width="7.28515625" style="66" customWidth="1"/>
    <col min="12560" max="12803" width="9.140625" style="66"/>
    <col min="12804" max="12804" width="20.7109375" style="66" customWidth="1"/>
    <col min="12805" max="12805" width="11.5703125" style="66" customWidth="1"/>
    <col min="12806" max="12806" width="42.5703125" style="66" customWidth="1"/>
    <col min="12807" max="12807" width="7.7109375" style="66" customWidth="1"/>
    <col min="12808" max="12808" width="7" style="66" customWidth="1"/>
    <col min="12809" max="12809" width="7.28515625" style="66" customWidth="1"/>
    <col min="12810" max="12810" width="6" style="66" customWidth="1"/>
    <col min="12811" max="12811" width="6.85546875" style="66" customWidth="1"/>
    <col min="12812" max="12812" width="8.85546875" style="66" customWidth="1"/>
    <col min="12813" max="12813" width="5.140625" style="66" customWidth="1"/>
    <col min="12814" max="12814" width="7.7109375" style="66" customWidth="1"/>
    <col min="12815" max="12815" width="7.28515625" style="66" customWidth="1"/>
    <col min="12816" max="13059" width="9.140625" style="66"/>
    <col min="13060" max="13060" width="20.7109375" style="66" customWidth="1"/>
    <col min="13061" max="13061" width="11.5703125" style="66" customWidth="1"/>
    <col min="13062" max="13062" width="42.5703125" style="66" customWidth="1"/>
    <col min="13063" max="13063" width="7.7109375" style="66" customWidth="1"/>
    <col min="13064" max="13064" width="7" style="66" customWidth="1"/>
    <col min="13065" max="13065" width="7.28515625" style="66" customWidth="1"/>
    <col min="13066" max="13066" width="6" style="66" customWidth="1"/>
    <col min="13067" max="13067" width="6.85546875" style="66" customWidth="1"/>
    <col min="13068" max="13068" width="8.85546875" style="66" customWidth="1"/>
    <col min="13069" max="13069" width="5.140625" style="66" customWidth="1"/>
    <col min="13070" max="13070" width="7.7109375" style="66" customWidth="1"/>
    <col min="13071" max="13071" width="7.28515625" style="66" customWidth="1"/>
    <col min="13072" max="13315" width="9.140625" style="66"/>
    <col min="13316" max="13316" width="20.7109375" style="66" customWidth="1"/>
    <col min="13317" max="13317" width="11.5703125" style="66" customWidth="1"/>
    <col min="13318" max="13318" width="42.5703125" style="66" customWidth="1"/>
    <col min="13319" max="13319" width="7.7109375" style="66" customWidth="1"/>
    <col min="13320" max="13320" width="7" style="66" customWidth="1"/>
    <col min="13321" max="13321" width="7.28515625" style="66" customWidth="1"/>
    <col min="13322" max="13322" width="6" style="66" customWidth="1"/>
    <col min="13323" max="13323" width="6.85546875" style="66" customWidth="1"/>
    <col min="13324" max="13324" width="8.85546875" style="66" customWidth="1"/>
    <col min="13325" max="13325" width="5.140625" style="66" customWidth="1"/>
    <col min="13326" max="13326" width="7.7109375" style="66" customWidth="1"/>
    <col min="13327" max="13327" width="7.28515625" style="66" customWidth="1"/>
    <col min="13328" max="13571" width="9.140625" style="66"/>
    <col min="13572" max="13572" width="20.7109375" style="66" customWidth="1"/>
    <col min="13573" max="13573" width="11.5703125" style="66" customWidth="1"/>
    <col min="13574" max="13574" width="42.5703125" style="66" customWidth="1"/>
    <col min="13575" max="13575" width="7.7109375" style="66" customWidth="1"/>
    <col min="13576" max="13576" width="7" style="66" customWidth="1"/>
    <col min="13577" max="13577" width="7.28515625" style="66" customWidth="1"/>
    <col min="13578" max="13578" width="6" style="66" customWidth="1"/>
    <col min="13579" max="13579" width="6.85546875" style="66" customWidth="1"/>
    <col min="13580" max="13580" width="8.85546875" style="66" customWidth="1"/>
    <col min="13581" max="13581" width="5.140625" style="66" customWidth="1"/>
    <col min="13582" max="13582" width="7.7109375" style="66" customWidth="1"/>
    <col min="13583" max="13583" width="7.28515625" style="66" customWidth="1"/>
    <col min="13584" max="13827" width="9.140625" style="66"/>
    <col min="13828" max="13828" width="20.7109375" style="66" customWidth="1"/>
    <col min="13829" max="13829" width="11.5703125" style="66" customWidth="1"/>
    <col min="13830" max="13830" width="42.5703125" style="66" customWidth="1"/>
    <col min="13831" max="13831" width="7.7109375" style="66" customWidth="1"/>
    <col min="13832" max="13832" width="7" style="66" customWidth="1"/>
    <col min="13833" max="13833" width="7.28515625" style="66" customWidth="1"/>
    <col min="13834" max="13834" width="6" style="66" customWidth="1"/>
    <col min="13835" max="13835" width="6.85546875" style="66" customWidth="1"/>
    <col min="13836" max="13836" width="8.85546875" style="66" customWidth="1"/>
    <col min="13837" max="13837" width="5.140625" style="66" customWidth="1"/>
    <col min="13838" max="13838" width="7.7109375" style="66" customWidth="1"/>
    <col min="13839" max="13839" width="7.28515625" style="66" customWidth="1"/>
    <col min="13840" max="14083" width="9.140625" style="66"/>
    <col min="14084" max="14084" width="20.7109375" style="66" customWidth="1"/>
    <col min="14085" max="14085" width="11.5703125" style="66" customWidth="1"/>
    <col min="14086" max="14086" width="42.5703125" style="66" customWidth="1"/>
    <col min="14087" max="14087" width="7.7109375" style="66" customWidth="1"/>
    <col min="14088" max="14088" width="7" style="66" customWidth="1"/>
    <col min="14089" max="14089" width="7.28515625" style="66" customWidth="1"/>
    <col min="14090" max="14090" width="6" style="66" customWidth="1"/>
    <col min="14091" max="14091" width="6.85546875" style="66" customWidth="1"/>
    <col min="14092" max="14092" width="8.85546875" style="66" customWidth="1"/>
    <col min="14093" max="14093" width="5.140625" style="66" customWidth="1"/>
    <col min="14094" max="14094" width="7.7109375" style="66" customWidth="1"/>
    <col min="14095" max="14095" width="7.28515625" style="66" customWidth="1"/>
    <col min="14096" max="14339" width="9.140625" style="66"/>
    <col min="14340" max="14340" width="20.7109375" style="66" customWidth="1"/>
    <col min="14341" max="14341" width="11.5703125" style="66" customWidth="1"/>
    <col min="14342" max="14342" width="42.5703125" style="66" customWidth="1"/>
    <col min="14343" max="14343" width="7.7109375" style="66" customWidth="1"/>
    <col min="14344" max="14344" width="7" style="66" customWidth="1"/>
    <col min="14345" max="14345" width="7.28515625" style="66" customWidth="1"/>
    <col min="14346" max="14346" width="6" style="66" customWidth="1"/>
    <col min="14347" max="14347" width="6.85546875" style="66" customWidth="1"/>
    <col min="14348" max="14348" width="8.85546875" style="66" customWidth="1"/>
    <col min="14349" max="14349" width="5.140625" style="66" customWidth="1"/>
    <col min="14350" max="14350" width="7.7109375" style="66" customWidth="1"/>
    <col min="14351" max="14351" width="7.28515625" style="66" customWidth="1"/>
    <col min="14352" max="14595" width="9.140625" style="66"/>
    <col min="14596" max="14596" width="20.7109375" style="66" customWidth="1"/>
    <col min="14597" max="14597" width="11.5703125" style="66" customWidth="1"/>
    <col min="14598" max="14598" width="42.5703125" style="66" customWidth="1"/>
    <col min="14599" max="14599" width="7.7109375" style="66" customWidth="1"/>
    <col min="14600" max="14600" width="7" style="66" customWidth="1"/>
    <col min="14601" max="14601" width="7.28515625" style="66" customWidth="1"/>
    <col min="14602" max="14602" width="6" style="66" customWidth="1"/>
    <col min="14603" max="14603" width="6.85546875" style="66" customWidth="1"/>
    <col min="14604" max="14604" width="8.85546875" style="66" customWidth="1"/>
    <col min="14605" max="14605" width="5.140625" style="66" customWidth="1"/>
    <col min="14606" max="14606" width="7.7109375" style="66" customWidth="1"/>
    <col min="14607" max="14607" width="7.28515625" style="66" customWidth="1"/>
    <col min="14608" max="14851" width="9.140625" style="66"/>
    <col min="14852" max="14852" width="20.7109375" style="66" customWidth="1"/>
    <col min="14853" max="14853" width="11.5703125" style="66" customWidth="1"/>
    <col min="14854" max="14854" width="42.5703125" style="66" customWidth="1"/>
    <col min="14855" max="14855" width="7.7109375" style="66" customWidth="1"/>
    <col min="14856" max="14856" width="7" style="66" customWidth="1"/>
    <col min="14857" max="14857" width="7.28515625" style="66" customWidth="1"/>
    <col min="14858" max="14858" width="6" style="66" customWidth="1"/>
    <col min="14859" max="14859" width="6.85546875" style="66" customWidth="1"/>
    <col min="14860" max="14860" width="8.85546875" style="66" customWidth="1"/>
    <col min="14861" max="14861" width="5.140625" style="66" customWidth="1"/>
    <col min="14862" max="14862" width="7.7109375" style="66" customWidth="1"/>
    <col min="14863" max="14863" width="7.28515625" style="66" customWidth="1"/>
    <col min="14864" max="15107" width="9.140625" style="66"/>
    <col min="15108" max="15108" width="20.7109375" style="66" customWidth="1"/>
    <col min="15109" max="15109" width="11.5703125" style="66" customWidth="1"/>
    <col min="15110" max="15110" width="42.5703125" style="66" customWidth="1"/>
    <col min="15111" max="15111" width="7.7109375" style="66" customWidth="1"/>
    <col min="15112" max="15112" width="7" style="66" customWidth="1"/>
    <col min="15113" max="15113" width="7.28515625" style="66" customWidth="1"/>
    <col min="15114" max="15114" width="6" style="66" customWidth="1"/>
    <col min="15115" max="15115" width="6.85546875" style="66" customWidth="1"/>
    <col min="15116" max="15116" width="8.85546875" style="66" customWidth="1"/>
    <col min="15117" max="15117" width="5.140625" style="66" customWidth="1"/>
    <col min="15118" max="15118" width="7.7109375" style="66" customWidth="1"/>
    <col min="15119" max="15119" width="7.28515625" style="66" customWidth="1"/>
    <col min="15120" max="15363" width="9.140625" style="66"/>
    <col min="15364" max="15364" width="20.7109375" style="66" customWidth="1"/>
    <col min="15365" max="15365" width="11.5703125" style="66" customWidth="1"/>
    <col min="15366" max="15366" width="42.5703125" style="66" customWidth="1"/>
    <col min="15367" max="15367" width="7.7109375" style="66" customWidth="1"/>
    <col min="15368" max="15368" width="7" style="66" customWidth="1"/>
    <col min="15369" max="15369" width="7.28515625" style="66" customWidth="1"/>
    <col min="15370" max="15370" width="6" style="66" customWidth="1"/>
    <col min="15371" max="15371" width="6.85546875" style="66" customWidth="1"/>
    <col min="15372" max="15372" width="8.85546875" style="66" customWidth="1"/>
    <col min="15373" max="15373" width="5.140625" style="66" customWidth="1"/>
    <col min="15374" max="15374" width="7.7109375" style="66" customWidth="1"/>
    <col min="15375" max="15375" width="7.28515625" style="66" customWidth="1"/>
    <col min="15376" max="15619" width="9.140625" style="66"/>
    <col min="15620" max="15620" width="20.7109375" style="66" customWidth="1"/>
    <col min="15621" max="15621" width="11.5703125" style="66" customWidth="1"/>
    <col min="15622" max="15622" width="42.5703125" style="66" customWidth="1"/>
    <col min="15623" max="15623" width="7.7109375" style="66" customWidth="1"/>
    <col min="15624" max="15624" width="7" style="66" customWidth="1"/>
    <col min="15625" max="15625" width="7.28515625" style="66" customWidth="1"/>
    <col min="15626" max="15626" width="6" style="66" customWidth="1"/>
    <col min="15627" max="15627" width="6.85546875" style="66" customWidth="1"/>
    <col min="15628" max="15628" width="8.85546875" style="66" customWidth="1"/>
    <col min="15629" max="15629" width="5.140625" style="66" customWidth="1"/>
    <col min="15630" max="15630" width="7.7109375" style="66" customWidth="1"/>
    <col min="15631" max="15631" width="7.28515625" style="66" customWidth="1"/>
    <col min="15632" max="15875" width="9.140625" style="66"/>
    <col min="15876" max="15876" width="20.7109375" style="66" customWidth="1"/>
    <col min="15877" max="15877" width="11.5703125" style="66" customWidth="1"/>
    <col min="15878" max="15878" width="42.5703125" style="66" customWidth="1"/>
    <col min="15879" max="15879" width="7.7109375" style="66" customWidth="1"/>
    <col min="15880" max="15880" width="7" style="66" customWidth="1"/>
    <col min="15881" max="15881" width="7.28515625" style="66" customWidth="1"/>
    <col min="15882" max="15882" width="6" style="66" customWidth="1"/>
    <col min="15883" max="15883" width="6.85546875" style="66" customWidth="1"/>
    <col min="15884" max="15884" width="8.85546875" style="66" customWidth="1"/>
    <col min="15885" max="15885" width="5.140625" style="66" customWidth="1"/>
    <col min="15886" max="15886" width="7.7109375" style="66" customWidth="1"/>
    <col min="15887" max="15887" width="7.28515625" style="66" customWidth="1"/>
    <col min="15888" max="16131" width="9.140625" style="66"/>
    <col min="16132" max="16132" width="20.7109375" style="66" customWidth="1"/>
    <col min="16133" max="16133" width="11.5703125" style="66" customWidth="1"/>
    <col min="16134" max="16134" width="42.5703125" style="66" customWidth="1"/>
    <col min="16135" max="16135" width="7.7109375" style="66" customWidth="1"/>
    <col min="16136" max="16136" width="7" style="66" customWidth="1"/>
    <col min="16137" max="16137" width="7.28515625" style="66" customWidth="1"/>
    <col min="16138" max="16138" width="6" style="66" customWidth="1"/>
    <col min="16139" max="16139" width="6.85546875" style="66" customWidth="1"/>
    <col min="16140" max="16140" width="8.85546875" style="66" customWidth="1"/>
    <col min="16141" max="16141" width="5.140625" style="66" customWidth="1"/>
    <col min="16142" max="16142" width="7.7109375" style="66" customWidth="1"/>
    <col min="16143" max="16143" width="7.28515625" style="66" customWidth="1"/>
    <col min="16144" max="16384" width="9.140625" style="66"/>
  </cols>
  <sheetData>
    <row r="1" spans="1:15" x14ac:dyDescent="0.25">
      <c r="A1" s="65" t="s">
        <v>212</v>
      </c>
    </row>
    <row r="3" spans="1:15" ht="34.5" customHeight="1" x14ac:dyDescent="0.25">
      <c r="A3" s="179" t="s">
        <v>102</v>
      </c>
      <c r="B3" s="179" t="s">
        <v>103</v>
      </c>
      <c r="C3" s="180" t="s">
        <v>203</v>
      </c>
      <c r="D3" s="216" t="s">
        <v>204</v>
      </c>
      <c r="E3" s="222" t="s">
        <v>199</v>
      </c>
      <c r="F3" s="223"/>
      <c r="G3" s="224"/>
      <c r="H3" s="219" t="s">
        <v>202</v>
      </c>
      <c r="I3" s="236"/>
      <c r="J3" s="237"/>
      <c r="K3" s="225" t="s">
        <v>211</v>
      </c>
      <c r="L3" s="226"/>
      <c r="M3" s="227"/>
      <c r="N3" s="216" t="s">
        <v>213</v>
      </c>
      <c r="O3" s="180" t="s">
        <v>206</v>
      </c>
    </row>
    <row r="4" spans="1:15" x14ac:dyDescent="0.25">
      <c r="A4" s="179"/>
      <c r="B4" s="179"/>
      <c r="C4" s="180"/>
      <c r="D4" s="217"/>
      <c r="E4" s="217" t="s">
        <v>210</v>
      </c>
      <c r="F4" s="218" t="s">
        <v>200</v>
      </c>
      <c r="G4" s="218" t="s">
        <v>201</v>
      </c>
      <c r="H4" s="217" t="s">
        <v>210</v>
      </c>
      <c r="I4" s="180" t="s">
        <v>200</v>
      </c>
      <c r="J4" s="180" t="s">
        <v>201</v>
      </c>
      <c r="K4" s="217" t="s">
        <v>210</v>
      </c>
      <c r="L4" s="180" t="s">
        <v>200</v>
      </c>
      <c r="M4" s="219" t="s">
        <v>201</v>
      </c>
      <c r="N4" s="217"/>
      <c r="O4" s="180"/>
    </row>
    <row r="5" spans="1:15" x14ac:dyDescent="0.25">
      <c r="A5" s="179"/>
      <c r="B5" s="179"/>
      <c r="C5" s="180"/>
      <c r="D5" s="218"/>
      <c r="E5" s="218"/>
      <c r="F5" s="180"/>
      <c r="G5" s="180"/>
      <c r="H5" s="218"/>
      <c r="I5" s="180"/>
      <c r="J5" s="180"/>
      <c r="K5" s="218"/>
      <c r="L5" s="180"/>
      <c r="M5" s="219"/>
      <c r="N5" s="218"/>
      <c r="O5" s="180"/>
    </row>
    <row r="6" spans="1:15" x14ac:dyDescent="0.25">
      <c r="A6" s="71" t="s">
        <v>118</v>
      </c>
      <c r="B6" s="185" t="s">
        <v>83</v>
      </c>
      <c r="C6" s="220">
        <v>521</v>
      </c>
      <c r="D6" s="220">
        <f>SUM(F6:N7)</f>
        <v>629</v>
      </c>
      <c r="E6" s="135">
        <f>F6+G6</f>
        <v>165</v>
      </c>
      <c r="F6" s="140">
        <v>135</v>
      </c>
      <c r="G6" s="140">
        <v>30</v>
      </c>
      <c r="H6" s="140"/>
      <c r="I6" s="139"/>
      <c r="J6" s="121"/>
      <c r="K6" s="121"/>
      <c r="L6" s="121"/>
      <c r="M6" s="139"/>
      <c r="N6" s="139"/>
      <c r="O6" s="178"/>
    </row>
    <row r="7" spans="1:15" x14ac:dyDescent="0.25">
      <c r="A7" s="71" t="s">
        <v>120</v>
      </c>
      <c r="B7" s="185"/>
      <c r="C7" s="221"/>
      <c r="D7" s="221"/>
      <c r="E7" s="135">
        <f t="shared" ref="E7:E27" si="0">F7+G7</f>
        <v>232</v>
      </c>
      <c r="F7" s="141">
        <v>232</v>
      </c>
      <c r="G7" s="141"/>
      <c r="H7" s="140">
        <f t="shared" ref="H7:H27" si="1">I7+J7</f>
        <v>116</v>
      </c>
      <c r="I7" s="122">
        <v>116</v>
      </c>
      <c r="J7" s="122"/>
      <c r="K7" s="121"/>
      <c r="L7" s="121"/>
      <c r="M7" s="139"/>
      <c r="N7" s="122"/>
      <c r="O7" s="178"/>
    </row>
    <row r="8" spans="1:15" x14ac:dyDescent="0.25">
      <c r="A8" s="71" t="s">
        <v>122</v>
      </c>
      <c r="B8" s="185" t="s">
        <v>42</v>
      </c>
      <c r="C8" s="220">
        <v>779</v>
      </c>
      <c r="D8" s="135">
        <f>SUM(F8:N9)</f>
        <v>1783</v>
      </c>
      <c r="E8" s="135">
        <f t="shared" si="0"/>
        <v>400</v>
      </c>
      <c r="F8" s="140">
        <v>185</v>
      </c>
      <c r="G8" s="140">
        <v>215</v>
      </c>
      <c r="H8" s="140"/>
      <c r="I8" s="139"/>
      <c r="J8" s="139"/>
      <c r="K8" s="121"/>
      <c r="L8" s="121"/>
      <c r="M8" s="139"/>
      <c r="N8" s="139"/>
      <c r="O8" s="178"/>
    </row>
    <row r="9" spans="1:15" x14ac:dyDescent="0.25">
      <c r="A9" s="71" t="s">
        <v>124</v>
      </c>
      <c r="B9" s="185"/>
      <c r="C9" s="221"/>
      <c r="D9" s="136"/>
      <c r="E9" s="135">
        <f t="shared" si="0"/>
        <v>158</v>
      </c>
      <c r="F9" s="141">
        <v>119</v>
      </c>
      <c r="G9" s="141">
        <v>39</v>
      </c>
      <c r="H9" s="140">
        <f t="shared" si="1"/>
        <v>387</v>
      </c>
      <c r="I9" s="139">
        <v>102</v>
      </c>
      <c r="J9" s="121">
        <v>285</v>
      </c>
      <c r="K9" s="121">
        <f>L9+M9</f>
        <v>203</v>
      </c>
      <c r="L9" s="121">
        <v>13</v>
      </c>
      <c r="M9" s="139">
        <v>190</v>
      </c>
      <c r="N9" s="139">
        <v>45</v>
      </c>
      <c r="O9" s="178"/>
    </row>
    <row r="10" spans="1:15" ht="31.5" x14ac:dyDescent="0.25">
      <c r="A10" s="71" t="s">
        <v>126</v>
      </c>
      <c r="B10" s="185" t="s">
        <v>57</v>
      </c>
      <c r="C10" s="231">
        <v>654</v>
      </c>
      <c r="D10" s="232">
        <f>SUM(F10:N13)</f>
        <v>974</v>
      </c>
      <c r="E10" s="135">
        <f t="shared" si="0"/>
        <v>30</v>
      </c>
      <c r="F10" s="140">
        <v>28</v>
      </c>
      <c r="G10" s="140">
        <v>2</v>
      </c>
      <c r="H10" s="140">
        <f t="shared" si="1"/>
        <v>36</v>
      </c>
      <c r="I10" s="139">
        <v>16</v>
      </c>
      <c r="J10" s="139">
        <v>20</v>
      </c>
      <c r="K10" s="121"/>
      <c r="L10" s="139"/>
      <c r="M10" s="139"/>
      <c r="N10" s="139"/>
      <c r="O10" s="114"/>
    </row>
    <row r="11" spans="1:15" x14ac:dyDescent="0.25">
      <c r="A11" s="71" t="s">
        <v>128</v>
      </c>
      <c r="B11" s="185"/>
      <c r="C11" s="231"/>
      <c r="D11" s="233"/>
      <c r="E11" s="135">
        <f t="shared" si="0"/>
        <v>159</v>
      </c>
      <c r="F11" s="142">
        <v>153</v>
      </c>
      <c r="G11" s="142">
        <v>6</v>
      </c>
      <c r="H11" s="140">
        <f t="shared" si="1"/>
        <v>61</v>
      </c>
      <c r="I11" s="139">
        <v>61</v>
      </c>
      <c r="J11" s="121"/>
      <c r="K11" s="121">
        <f t="shared" ref="K11:K24" si="2">L11+M11</f>
        <v>36</v>
      </c>
      <c r="L11" s="121">
        <v>36</v>
      </c>
      <c r="M11" s="139"/>
      <c r="N11" s="139"/>
      <c r="O11" s="115"/>
    </row>
    <row r="12" spans="1:15" x14ac:dyDescent="0.25">
      <c r="A12" s="71" t="s">
        <v>130</v>
      </c>
      <c r="B12" s="185"/>
      <c r="C12" s="231"/>
      <c r="D12" s="233"/>
      <c r="E12" s="135">
        <f t="shared" si="0"/>
        <v>70</v>
      </c>
      <c r="F12" s="142">
        <v>68</v>
      </c>
      <c r="G12" s="142">
        <v>2</v>
      </c>
      <c r="H12" s="140">
        <f t="shared" si="1"/>
        <v>36</v>
      </c>
      <c r="I12" s="139">
        <v>36</v>
      </c>
      <c r="J12" s="121"/>
      <c r="K12" s="121">
        <f t="shared" si="2"/>
        <v>26</v>
      </c>
      <c r="L12" s="121">
        <v>26</v>
      </c>
      <c r="M12" s="139"/>
      <c r="N12" s="139"/>
      <c r="O12" s="115"/>
    </row>
    <row r="13" spans="1:15" x14ac:dyDescent="0.25">
      <c r="A13" s="71" t="s">
        <v>132</v>
      </c>
      <c r="B13" s="185"/>
      <c r="C13" s="231"/>
      <c r="D13" s="234"/>
      <c r="E13" s="135">
        <f t="shared" si="0"/>
        <v>167</v>
      </c>
      <c r="F13" s="141">
        <v>153</v>
      </c>
      <c r="G13" s="141">
        <v>14</v>
      </c>
      <c r="H13" s="140">
        <f t="shared" si="1"/>
        <v>79</v>
      </c>
      <c r="I13" s="139">
        <v>60</v>
      </c>
      <c r="J13" s="121">
        <v>19</v>
      </c>
      <c r="K13" s="121"/>
      <c r="L13" s="121"/>
      <c r="M13" s="139"/>
      <c r="N13" s="139"/>
      <c r="O13" s="116"/>
    </row>
    <row r="14" spans="1:15" x14ac:dyDescent="0.25">
      <c r="A14" s="71" t="s">
        <v>134</v>
      </c>
      <c r="B14" s="132" t="s">
        <v>135</v>
      </c>
      <c r="C14" s="71">
        <v>376</v>
      </c>
      <c r="D14" s="71">
        <f>SUM(F14:N14)</f>
        <v>745</v>
      </c>
      <c r="E14" s="135">
        <f t="shared" si="0"/>
        <v>251</v>
      </c>
      <c r="F14" s="139">
        <v>197</v>
      </c>
      <c r="G14" s="139">
        <v>54</v>
      </c>
      <c r="H14" s="140">
        <f t="shared" si="1"/>
        <v>157</v>
      </c>
      <c r="I14" s="139">
        <v>134</v>
      </c>
      <c r="J14" s="139">
        <v>23</v>
      </c>
      <c r="K14" s="121">
        <f t="shared" si="2"/>
        <v>90</v>
      </c>
      <c r="L14" s="139">
        <v>90</v>
      </c>
      <c r="M14" s="125"/>
      <c r="N14" s="139"/>
      <c r="O14" s="133"/>
    </row>
    <row r="15" spans="1:15" x14ac:dyDescent="0.25">
      <c r="A15" s="71" t="s">
        <v>137</v>
      </c>
      <c r="B15" s="192" t="s">
        <v>18</v>
      </c>
      <c r="C15" s="232">
        <v>687</v>
      </c>
      <c r="D15" s="235">
        <f>SUM(F15:N17)</f>
        <v>580</v>
      </c>
      <c r="E15" s="135">
        <f t="shared" si="0"/>
        <v>135</v>
      </c>
      <c r="F15" s="143">
        <v>129</v>
      </c>
      <c r="G15" s="140">
        <v>6</v>
      </c>
      <c r="H15" s="140">
        <f t="shared" si="1"/>
        <v>123</v>
      </c>
      <c r="I15" s="139">
        <v>123</v>
      </c>
      <c r="J15" s="139"/>
      <c r="K15" s="121"/>
      <c r="L15" s="139"/>
      <c r="M15" s="139"/>
      <c r="N15" s="139"/>
      <c r="O15" s="189"/>
    </row>
    <row r="16" spans="1:15" x14ac:dyDescent="0.25">
      <c r="A16" s="71" t="s">
        <v>139</v>
      </c>
      <c r="B16" s="193"/>
      <c r="C16" s="233"/>
      <c r="D16" s="233"/>
      <c r="E16" s="135">
        <f t="shared" si="0"/>
        <v>109</v>
      </c>
      <c r="F16" s="118">
        <v>95</v>
      </c>
      <c r="G16" s="142">
        <v>14</v>
      </c>
      <c r="H16" s="140">
        <f t="shared" si="1"/>
        <v>1</v>
      </c>
      <c r="I16" s="139">
        <v>1</v>
      </c>
      <c r="J16" s="139"/>
      <c r="K16" s="121"/>
      <c r="L16" s="139"/>
      <c r="M16" s="139"/>
      <c r="N16" s="139"/>
      <c r="O16" s="190"/>
    </row>
    <row r="17" spans="1:15" x14ac:dyDescent="0.25">
      <c r="A17" s="71" t="s">
        <v>141</v>
      </c>
      <c r="B17" s="194"/>
      <c r="C17" s="234"/>
      <c r="D17" s="234"/>
      <c r="E17" s="135">
        <f t="shared" si="0"/>
        <v>88</v>
      </c>
      <c r="F17" s="119">
        <v>88</v>
      </c>
      <c r="G17" s="141">
        <v>0</v>
      </c>
      <c r="H17" s="140">
        <f t="shared" si="1"/>
        <v>0</v>
      </c>
      <c r="I17" s="139"/>
      <c r="J17" s="139"/>
      <c r="K17" s="121"/>
      <c r="L17" s="139"/>
      <c r="M17" s="139"/>
      <c r="N17" s="139"/>
      <c r="O17" s="191"/>
    </row>
    <row r="18" spans="1:15" x14ac:dyDescent="0.25">
      <c r="A18" s="71" t="s">
        <v>143</v>
      </c>
      <c r="B18" s="132" t="s">
        <v>208</v>
      </c>
      <c r="C18" s="139">
        <v>729</v>
      </c>
      <c r="D18" s="139">
        <f>SUM(F18:N18)</f>
        <v>676</v>
      </c>
      <c r="E18" s="135">
        <f t="shared" si="0"/>
        <v>574</v>
      </c>
      <c r="F18" s="139">
        <v>543</v>
      </c>
      <c r="G18" s="139">
        <v>31</v>
      </c>
      <c r="H18" s="140">
        <f t="shared" si="1"/>
        <v>51</v>
      </c>
      <c r="I18" s="139"/>
      <c r="J18" s="139">
        <v>51</v>
      </c>
      <c r="K18" s="121"/>
      <c r="L18" s="139"/>
      <c r="M18" s="139"/>
      <c r="N18" s="139"/>
      <c r="O18" s="131"/>
    </row>
    <row r="19" spans="1:15" x14ac:dyDescent="0.25">
      <c r="A19" s="71" t="s">
        <v>145</v>
      </c>
      <c r="B19" s="192" t="s">
        <v>28</v>
      </c>
      <c r="C19" s="228">
        <v>1153</v>
      </c>
      <c r="D19" s="228">
        <f>SUM(F19:N21)</f>
        <v>886</v>
      </c>
      <c r="E19" s="135">
        <f t="shared" si="0"/>
        <v>402</v>
      </c>
      <c r="F19" s="140">
        <v>227</v>
      </c>
      <c r="G19" s="140">
        <v>175</v>
      </c>
      <c r="H19" s="140">
        <f t="shared" si="1"/>
        <v>0</v>
      </c>
      <c r="I19" s="139"/>
      <c r="J19" s="139"/>
      <c r="K19" s="121"/>
      <c r="L19" s="139"/>
      <c r="M19" s="139"/>
      <c r="N19" s="139"/>
      <c r="O19" s="114"/>
    </row>
    <row r="20" spans="1:15" x14ac:dyDescent="0.25">
      <c r="A20" s="71" t="s">
        <v>147</v>
      </c>
      <c r="B20" s="193"/>
      <c r="C20" s="229"/>
      <c r="D20" s="229"/>
      <c r="E20" s="135">
        <f t="shared" si="0"/>
        <v>222</v>
      </c>
      <c r="F20" s="141">
        <v>191</v>
      </c>
      <c r="G20" s="141">
        <v>31</v>
      </c>
      <c r="H20" s="140">
        <f t="shared" si="1"/>
        <v>41</v>
      </c>
      <c r="I20" s="122"/>
      <c r="J20" s="122">
        <v>41</v>
      </c>
      <c r="K20" s="121"/>
      <c r="L20" s="139"/>
      <c r="M20" s="139"/>
      <c r="N20" s="139"/>
      <c r="O20" s="116"/>
    </row>
    <row r="21" spans="1:15" x14ac:dyDescent="0.25">
      <c r="A21" s="71" t="s">
        <v>149</v>
      </c>
      <c r="B21" s="194"/>
      <c r="C21" s="230"/>
      <c r="D21" s="230"/>
      <c r="E21" s="135">
        <f t="shared" si="0"/>
        <v>180</v>
      </c>
      <c r="F21" s="141">
        <v>180</v>
      </c>
      <c r="G21" s="141"/>
      <c r="H21" s="140">
        <f t="shared" si="1"/>
        <v>0</v>
      </c>
      <c r="I21" s="139"/>
      <c r="J21" s="139"/>
      <c r="K21" s="121"/>
      <c r="L21" s="139"/>
      <c r="M21" s="139"/>
      <c r="N21" s="139"/>
      <c r="O21" s="134"/>
    </row>
    <row r="22" spans="1:15" x14ac:dyDescent="0.25">
      <c r="A22" s="71" t="s">
        <v>151</v>
      </c>
      <c r="B22" s="132" t="s">
        <v>79</v>
      </c>
      <c r="C22" s="139">
        <v>587</v>
      </c>
      <c r="D22" s="139">
        <f>SUM(F22:N22)</f>
        <v>440</v>
      </c>
      <c r="E22" s="135"/>
      <c r="F22" s="139"/>
      <c r="G22" s="139"/>
      <c r="H22" s="140"/>
      <c r="I22" s="139"/>
      <c r="J22" s="139">
        <v>33</v>
      </c>
      <c r="K22" s="121">
        <f>L22</f>
        <v>125</v>
      </c>
      <c r="L22" s="139">
        <v>125</v>
      </c>
      <c r="M22" s="139"/>
      <c r="N22" s="139">
        <v>157</v>
      </c>
      <c r="O22" s="134"/>
    </row>
    <row r="23" spans="1:15" x14ac:dyDescent="0.25">
      <c r="A23" s="71" t="s">
        <v>153</v>
      </c>
      <c r="B23" s="185" t="s">
        <v>73</v>
      </c>
      <c r="C23" s="228">
        <v>622</v>
      </c>
      <c r="D23" s="137">
        <f>SUM(F23:N24)</f>
        <v>1135</v>
      </c>
      <c r="E23" s="135">
        <f t="shared" si="0"/>
        <v>161</v>
      </c>
      <c r="F23" s="140">
        <v>112</v>
      </c>
      <c r="G23" s="140">
        <v>49</v>
      </c>
      <c r="H23" s="140">
        <f t="shared" si="1"/>
        <v>115</v>
      </c>
      <c r="I23" s="139">
        <v>85</v>
      </c>
      <c r="J23" s="139">
        <v>30</v>
      </c>
      <c r="K23" s="121"/>
      <c r="L23" s="139"/>
      <c r="M23" s="139"/>
      <c r="N23" s="139"/>
      <c r="O23" s="114"/>
    </row>
    <row r="24" spans="1:15" x14ac:dyDescent="0.25">
      <c r="A24" s="71" t="s">
        <v>155</v>
      </c>
      <c r="B24" s="185"/>
      <c r="C24" s="230"/>
      <c r="D24" s="138"/>
      <c r="E24" s="135">
        <f t="shared" si="0"/>
        <v>218</v>
      </c>
      <c r="F24" s="141">
        <v>184</v>
      </c>
      <c r="G24" s="141">
        <v>34</v>
      </c>
      <c r="H24" s="140">
        <f t="shared" si="1"/>
        <v>181</v>
      </c>
      <c r="I24" s="139">
        <v>124</v>
      </c>
      <c r="J24" s="139">
        <v>57</v>
      </c>
      <c r="K24" s="121">
        <f t="shared" si="2"/>
        <v>82</v>
      </c>
      <c r="L24" s="139">
        <v>82</v>
      </c>
      <c r="M24" s="139"/>
      <c r="N24" s="139"/>
      <c r="O24" s="133"/>
    </row>
    <row r="25" spans="1:15" x14ac:dyDescent="0.25">
      <c r="A25" s="71" t="s">
        <v>157</v>
      </c>
      <c r="B25" s="132" t="s">
        <v>65</v>
      </c>
      <c r="C25" s="139">
        <v>513</v>
      </c>
      <c r="D25" s="139">
        <f>SUM(F25:N25)</f>
        <v>805</v>
      </c>
      <c r="E25" s="135">
        <f t="shared" si="0"/>
        <v>435</v>
      </c>
      <c r="F25" s="139">
        <v>365</v>
      </c>
      <c r="G25" s="139">
        <v>70</v>
      </c>
      <c r="H25" s="140">
        <f t="shared" si="1"/>
        <v>185</v>
      </c>
      <c r="I25" s="139">
        <v>145</v>
      </c>
      <c r="J25" s="139">
        <v>40</v>
      </c>
      <c r="K25" s="121"/>
      <c r="L25" s="139"/>
      <c r="M25" s="139"/>
      <c r="N25" s="139"/>
      <c r="O25" s="131"/>
    </row>
    <row r="26" spans="1:15" x14ac:dyDescent="0.25">
      <c r="A26" s="71" t="s">
        <v>159</v>
      </c>
      <c r="B26" s="192" t="s">
        <v>13</v>
      </c>
      <c r="C26" s="232">
        <v>533</v>
      </c>
      <c r="D26" s="232"/>
      <c r="E26" s="135">
        <f t="shared" si="0"/>
        <v>139</v>
      </c>
      <c r="F26" s="140">
        <v>105</v>
      </c>
      <c r="G26" s="139">
        <v>34</v>
      </c>
      <c r="H26" s="140">
        <f t="shared" si="1"/>
        <v>59</v>
      </c>
      <c r="I26" s="139">
        <v>30</v>
      </c>
      <c r="J26" s="139">
        <v>29</v>
      </c>
      <c r="K26" s="121">
        <f>SUM(L26:M26)</f>
        <v>118</v>
      </c>
      <c r="L26" s="139">
        <v>60</v>
      </c>
      <c r="M26" s="139">
        <v>58</v>
      </c>
      <c r="N26" s="139">
        <v>9</v>
      </c>
      <c r="O26" s="114"/>
    </row>
    <row r="27" spans="1:15" x14ac:dyDescent="0.25">
      <c r="A27" s="71" t="s">
        <v>161</v>
      </c>
      <c r="B27" s="194"/>
      <c r="C27" s="234"/>
      <c r="D27" s="234"/>
      <c r="E27" s="135">
        <f t="shared" si="0"/>
        <v>99</v>
      </c>
      <c r="F27" s="141">
        <v>88</v>
      </c>
      <c r="G27" s="139">
        <v>11</v>
      </c>
      <c r="H27" s="140">
        <f t="shared" si="1"/>
        <v>48</v>
      </c>
      <c r="I27" s="139">
        <v>48</v>
      </c>
      <c r="J27" s="139"/>
      <c r="K27" s="121"/>
      <c r="L27" s="139"/>
      <c r="M27" s="139"/>
      <c r="N27" s="139"/>
      <c r="O27" s="80"/>
    </row>
    <row r="28" spans="1:15" x14ac:dyDescent="0.25">
      <c r="A28" s="87" t="s">
        <v>163</v>
      </c>
      <c r="B28" s="72"/>
      <c r="C28" s="128">
        <f t="shared" ref="C28:M28" si="3">SUM(C6:C27)</f>
        <v>7154</v>
      </c>
      <c r="D28" s="128">
        <f>E28+H28</f>
        <v>6070</v>
      </c>
      <c r="E28" s="128">
        <f>SUM(E6:E27)</f>
        <v>4394</v>
      </c>
      <c r="F28" s="128">
        <f t="shared" si="3"/>
        <v>3577</v>
      </c>
      <c r="G28" s="128">
        <f t="shared" si="3"/>
        <v>817</v>
      </c>
      <c r="H28" s="128">
        <f>SUM(H6:H27)</f>
        <v>1676</v>
      </c>
      <c r="I28" s="128">
        <f t="shared" si="3"/>
        <v>1081</v>
      </c>
      <c r="J28" s="128">
        <f t="shared" si="3"/>
        <v>628</v>
      </c>
      <c r="K28" s="128">
        <f>SUM(K6:K27)</f>
        <v>680</v>
      </c>
      <c r="L28" s="128">
        <f t="shared" si="3"/>
        <v>432</v>
      </c>
      <c r="M28" s="128">
        <f t="shared" si="3"/>
        <v>248</v>
      </c>
      <c r="N28" s="128">
        <f>SUM(N6:N27)</f>
        <v>211</v>
      </c>
      <c r="O28" s="89"/>
    </row>
    <row r="30" spans="1:15" x14ac:dyDescent="0.25">
      <c r="A30" s="66" t="s">
        <v>214</v>
      </c>
    </row>
  </sheetData>
  <mergeCells count="40">
    <mergeCell ref="A3:A5"/>
    <mergeCell ref="B3:B5"/>
    <mergeCell ref="C3:C5"/>
    <mergeCell ref="D3:D5"/>
    <mergeCell ref="E3:G3"/>
    <mergeCell ref="O6:O7"/>
    <mergeCell ref="K3:M3"/>
    <mergeCell ref="N3:N5"/>
    <mergeCell ref="O3:O5"/>
    <mergeCell ref="E4:E5"/>
    <mergeCell ref="F4:F5"/>
    <mergeCell ref="G4:G5"/>
    <mergeCell ref="H4:H5"/>
    <mergeCell ref="I4:I5"/>
    <mergeCell ref="J4:J5"/>
    <mergeCell ref="K4:K5"/>
    <mergeCell ref="H3:J3"/>
    <mergeCell ref="L4:L5"/>
    <mergeCell ref="M4:M5"/>
    <mergeCell ref="B6:B7"/>
    <mergeCell ref="C6:C7"/>
    <mergeCell ref="D6:D7"/>
    <mergeCell ref="B8:B9"/>
    <mergeCell ref="C8:C9"/>
    <mergeCell ref="O8:O9"/>
    <mergeCell ref="B10:B13"/>
    <mergeCell ref="C10:C13"/>
    <mergeCell ref="D10:D13"/>
    <mergeCell ref="B15:B17"/>
    <mergeCell ref="C15:C17"/>
    <mergeCell ref="D15:D17"/>
    <mergeCell ref="O15:O17"/>
    <mergeCell ref="B26:B27"/>
    <mergeCell ref="C26:C27"/>
    <mergeCell ref="D26:D27"/>
    <mergeCell ref="B19:B21"/>
    <mergeCell ref="C19:C21"/>
    <mergeCell ref="D19:D21"/>
    <mergeCell ref="B23:B24"/>
    <mergeCell ref="C23:C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9" workbookViewId="0">
      <selection activeCell="S10" sqref="S10:S13"/>
    </sheetView>
  </sheetViews>
  <sheetFormatPr defaultRowHeight="15.75" x14ac:dyDescent="0.25"/>
  <cols>
    <col min="1" max="1" width="19.7109375" style="66" customWidth="1"/>
    <col min="2" max="2" width="11.140625" style="66" customWidth="1"/>
    <col min="3" max="4" width="7" style="66" customWidth="1"/>
    <col min="5" max="5" width="7.28515625" style="66" customWidth="1"/>
    <col min="6" max="6" width="6" style="66" customWidth="1"/>
    <col min="7" max="7" width="7.140625" style="66" customWidth="1"/>
    <col min="8" max="8" width="7.42578125" style="66" customWidth="1"/>
    <col min="9" max="9" width="5.85546875" style="66" customWidth="1"/>
    <col min="10" max="10" width="6.140625" style="66" customWidth="1"/>
    <col min="11" max="11" width="6.28515625" style="66" customWidth="1"/>
    <col min="12" max="12" width="5.140625" style="66" customWidth="1"/>
    <col min="13" max="13" width="8.7109375" style="66" hidden="1" customWidth="1"/>
    <col min="14" max="14" width="5.7109375" style="66" customWidth="1"/>
    <col min="15" max="15" width="6.7109375" style="66" customWidth="1"/>
    <col min="16" max="16" width="6.28515625" style="66" customWidth="1"/>
    <col min="17" max="17" width="6.28515625" style="152" customWidth="1"/>
    <col min="18" max="19" width="6.85546875" style="66" customWidth="1"/>
    <col min="20" max="261" width="9.140625" style="66"/>
    <col min="262" max="262" width="20.7109375" style="66" customWidth="1"/>
    <col min="263" max="263" width="11.5703125" style="66" customWidth="1"/>
    <col min="264" max="264" width="42.5703125" style="66" customWidth="1"/>
    <col min="265" max="265" width="7.7109375" style="66" customWidth="1"/>
    <col min="266" max="266" width="7" style="66" customWidth="1"/>
    <col min="267" max="267" width="7.28515625" style="66" customWidth="1"/>
    <col min="268" max="268" width="6" style="66" customWidth="1"/>
    <col min="269" max="269" width="6.85546875" style="66" customWidth="1"/>
    <col min="270" max="270" width="8.85546875" style="66" customWidth="1"/>
    <col min="271" max="271" width="5.140625" style="66" customWidth="1"/>
    <col min="272" max="272" width="7.7109375" style="66" customWidth="1"/>
    <col min="273" max="273" width="7.28515625" style="66" customWidth="1"/>
    <col min="274" max="517" width="9.140625" style="66"/>
    <col min="518" max="518" width="20.7109375" style="66" customWidth="1"/>
    <col min="519" max="519" width="11.5703125" style="66" customWidth="1"/>
    <col min="520" max="520" width="42.5703125" style="66" customWidth="1"/>
    <col min="521" max="521" width="7.7109375" style="66" customWidth="1"/>
    <col min="522" max="522" width="7" style="66" customWidth="1"/>
    <col min="523" max="523" width="7.28515625" style="66" customWidth="1"/>
    <col min="524" max="524" width="6" style="66" customWidth="1"/>
    <col min="525" max="525" width="6.85546875" style="66" customWidth="1"/>
    <col min="526" max="526" width="8.85546875" style="66" customWidth="1"/>
    <col min="527" max="527" width="5.140625" style="66" customWidth="1"/>
    <col min="528" max="528" width="7.7109375" style="66" customWidth="1"/>
    <col min="529" max="529" width="7.28515625" style="66" customWidth="1"/>
    <col min="530" max="773" width="9.140625" style="66"/>
    <col min="774" max="774" width="20.7109375" style="66" customWidth="1"/>
    <col min="775" max="775" width="11.5703125" style="66" customWidth="1"/>
    <col min="776" max="776" width="42.5703125" style="66" customWidth="1"/>
    <col min="777" max="777" width="7.7109375" style="66" customWidth="1"/>
    <col min="778" max="778" width="7" style="66" customWidth="1"/>
    <col min="779" max="779" width="7.28515625" style="66" customWidth="1"/>
    <col min="780" max="780" width="6" style="66" customWidth="1"/>
    <col min="781" max="781" width="6.85546875" style="66" customWidth="1"/>
    <col min="782" max="782" width="8.85546875" style="66" customWidth="1"/>
    <col min="783" max="783" width="5.140625" style="66" customWidth="1"/>
    <col min="784" max="784" width="7.7109375" style="66" customWidth="1"/>
    <col min="785" max="785" width="7.28515625" style="66" customWidth="1"/>
    <col min="786" max="1029" width="9.140625" style="66"/>
    <col min="1030" max="1030" width="20.7109375" style="66" customWidth="1"/>
    <col min="1031" max="1031" width="11.5703125" style="66" customWidth="1"/>
    <col min="1032" max="1032" width="42.5703125" style="66" customWidth="1"/>
    <col min="1033" max="1033" width="7.7109375" style="66" customWidth="1"/>
    <col min="1034" max="1034" width="7" style="66" customWidth="1"/>
    <col min="1035" max="1035" width="7.28515625" style="66" customWidth="1"/>
    <col min="1036" max="1036" width="6" style="66" customWidth="1"/>
    <col min="1037" max="1037" width="6.85546875" style="66" customWidth="1"/>
    <col min="1038" max="1038" width="8.85546875" style="66" customWidth="1"/>
    <col min="1039" max="1039" width="5.140625" style="66" customWidth="1"/>
    <col min="1040" max="1040" width="7.7109375" style="66" customWidth="1"/>
    <col min="1041" max="1041" width="7.28515625" style="66" customWidth="1"/>
    <col min="1042" max="1285" width="9.140625" style="66"/>
    <col min="1286" max="1286" width="20.7109375" style="66" customWidth="1"/>
    <col min="1287" max="1287" width="11.5703125" style="66" customWidth="1"/>
    <col min="1288" max="1288" width="42.5703125" style="66" customWidth="1"/>
    <col min="1289" max="1289" width="7.7109375" style="66" customWidth="1"/>
    <col min="1290" max="1290" width="7" style="66" customWidth="1"/>
    <col min="1291" max="1291" width="7.28515625" style="66" customWidth="1"/>
    <col min="1292" max="1292" width="6" style="66" customWidth="1"/>
    <col min="1293" max="1293" width="6.85546875" style="66" customWidth="1"/>
    <col min="1294" max="1294" width="8.85546875" style="66" customWidth="1"/>
    <col min="1295" max="1295" width="5.140625" style="66" customWidth="1"/>
    <col min="1296" max="1296" width="7.7109375" style="66" customWidth="1"/>
    <col min="1297" max="1297" width="7.28515625" style="66" customWidth="1"/>
    <col min="1298" max="1541" width="9.140625" style="66"/>
    <col min="1542" max="1542" width="20.7109375" style="66" customWidth="1"/>
    <col min="1543" max="1543" width="11.5703125" style="66" customWidth="1"/>
    <col min="1544" max="1544" width="42.5703125" style="66" customWidth="1"/>
    <col min="1545" max="1545" width="7.7109375" style="66" customWidth="1"/>
    <col min="1546" max="1546" width="7" style="66" customWidth="1"/>
    <col min="1547" max="1547" width="7.28515625" style="66" customWidth="1"/>
    <col min="1548" max="1548" width="6" style="66" customWidth="1"/>
    <col min="1549" max="1549" width="6.85546875" style="66" customWidth="1"/>
    <col min="1550" max="1550" width="8.85546875" style="66" customWidth="1"/>
    <col min="1551" max="1551" width="5.140625" style="66" customWidth="1"/>
    <col min="1552" max="1552" width="7.7109375" style="66" customWidth="1"/>
    <col min="1553" max="1553" width="7.28515625" style="66" customWidth="1"/>
    <col min="1554" max="1797" width="9.140625" style="66"/>
    <col min="1798" max="1798" width="20.7109375" style="66" customWidth="1"/>
    <col min="1799" max="1799" width="11.5703125" style="66" customWidth="1"/>
    <col min="1800" max="1800" width="42.5703125" style="66" customWidth="1"/>
    <col min="1801" max="1801" width="7.7109375" style="66" customWidth="1"/>
    <col min="1802" max="1802" width="7" style="66" customWidth="1"/>
    <col min="1803" max="1803" width="7.28515625" style="66" customWidth="1"/>
    <col min="1804" max="1804" width="6" style="66" customWidth="1"/>
    <col min="1805" max="1805" width="6.85546875" style="66" customWidth="1"/>
    <col min="1806" max="1806" width="8.85546875" style="66" customWidth="1"/>
    <col min="1807" max="1807" width="5.140625" style="66" customWidth="1"/>
    <col min="1808" max="1808" width="7.7109375" style="66" customWidth="1"/>
    <col min="1809" max="1809" width="7.28515625" style="66" customWidth="1"/>
    <col min="1810" max="2053" width="9.140625" style="66"/>
    <col min="2054" max="2054" width="20.7109375" style="66" customWidth="1"/>
    <col min="2055" max="2055" width="11.5703125" style="66" customWidth="1"/>
    <col min="2056" max="2056" width="42.5703125" style="66" customWidth="1"/>
    <col min="2057" max="2057" width="7.7109375" style="66" customWidth="1"/>
    <col min="2058" max="2058" width="7" style="66" customWidth="1"/>
    <col min="2059" max="2059" width="7.28515625" style="66" customWidth="1"/>
    <col min="2060" max="2060" width="6" style="66" customWidth="1"/>
    <col min="2061" max="2061" width="6.85546875" style="66" customWidth="1"/>
    <col min="2062" max="2062" width="8.85546875" style="66" customWidth="1"/>
    <col min="2063" max="2063" width="5.140625" style="66" customWidth="1"/>
    <col min="2064" max="2064" width="7.7109375" style="66" customWidth="1"/>
    <col min="2065" max="2065" width="7.28515625" style="66" customWidth="1"/>
    <col min="2066" max="2309" width="9.140625" style="66"/>
    <col min="2310" max="2310" width="20.7109375" style="66" customWidth="1"/>
    <col min="2311" max="2311" width="11.5703125" style="66" customWidth="1"/>
    <col min="2312" max="2312" width="42.5703125" style="66" customWidth="1"/>
    <col min="2313" max="2313" width="7.7109375" style="66" customWidth="1"/>
    <col min="2314" max="2314" width="7" style="66" customWidth="1"/>
    <col min="2315" max="2315" width="7.28515625" style="66" customWidth="1"/>
    <col min="2316" max="2316" width="6" style="66" customWidth="1"/>
    <col min="2317" max="2317" width="6.85546875" style="66" customWidth="1"/>
    <col min="2318" max="2318" width="8.85546875" style="66" customWidth="1"/>
    <col min="2319" max="2319" width="5.140625" style="66" customWidth="1"/>
    <col min="2320" max="2320" width="7.7109375" style="66" customWidth="1"/>
    <col min="2321" max="2321" width="7.28515625" style="66" customWidth="1"/>
    <col min="2322" max="2565" width="9.140625" style="66"/>
    <col min="2566" max="2566" width="20.7109375" style="66" customWidth="1"/>
    <col min="2567" max="2567" width="11.5703125" style="66" customWidth="1"/>
    <col min="2568" max="2568" width="42.5703125" style="66" customWidth="1"/>
    <col min="2569" max="2569" width="7.7109375" style="66" customWidth="1"/>
    <col min="2570" max="2570" width="7" style="66" customWidth="1"/>
    <col min="2571" max="2571" width="7.28515625" style="66" customWidth="1"/>
    <col min="2572" max="2572" width="6" style="66" customWidth="1"/>
    <col min="2573" max="2573" width="6.85546875" style="66" customWidth="1"/>
    <col min="2574" max="2574" width="8.85546875" style="66" customWidth="1"/>
    <col min="2575" max="2575" width="5.140625" style="66" customWidth="1"/>
    <col min="2576" max="2576" width="7.7109375" style="66" customWidth="1"/>
    <col min="2577" max="2577" width="7.28515625" style="66" customWidth="1"/>
    <col min="2578" max="2821" width="9.140625" style="66"/>
    <col min="2822" max="2822" width="20.7109375" style="66" customWidth="1"/>
    <col min="2823" max="2823" width="11.5703125" style="66" customWidth="1"/>
    <col min="2824" max="2824" width="42.5703125" style="66" customWidth="1"/>
    <col min="2825" max="2825" width="7.7109375" style="66" customWidth="1"/>
    <col min="2826" max="2826" width="7" style="66" customWidth="1"/>
    <col min="2827" max="2827" width="7.28515625" style="66" customWidth="1"/>
    <col min="2828" max="2828" width="6" style="66" customWidth="1"/>
    <col min="2829" max="2829" width="6.85546875" style="66" customWidth="1"/>
    <col min="2830" max="2830" width="8.85546875" style="66" customWidth="1"/>
    <col min="2831" max="2831" width="5.140625" style="66" customWidth="1"/>
    <col min="2832" max="2832" width="7.7109375" style="66" customWidth="1"/>
    <col min="2833" max="2833" width="7.28515625" style="66" customWidth="1"/>
    <col min="2834" max="3077" width="9.140625" style="66"/>
    <col min="3078" max="3078" width="20.7109375" style="66" customWidth="1"/>
    <col min="3079" max="3079" width="11.5703125" style="66" customWidth="1"/>
    <col min="3080" max="3080" width="42.5703125" style="66" customWidth="1"/>
    <col min="3081" max="3081" width="7.7109375" style="66" customWidth="1"/>
    <col min="3082" max="3082" width="7" style="66" customWidth="1"/>
    <col min="3083" max="3083" width="7.28515625" style="66" customWidth="1"/>
    <col min="3084" max="3084" width="6" style="66" customWidth="1"/>
    <col min="3085" max="3085" width="6.85546875" style="66" customWidth="1"/>
    <col min="3086" max="3086" width="8.85546875" style="66" customWidth="1"/>
    <col min="3087" max="3087" width="5.140625" style="66" customWidth="1"/>
    <col min="3088" max="3088" width="7.7109375" style="66" customWidth="1"/>
    <col min="3089" max="3089" width="7.28515625" style="66" customWidth="1"/>
    <col min="3090" max="3333" width="9.140625" style="66"/>
    <col min="3334" max="3334" width="20.7109375" style="66" customWidth="1"/>
    <col min="3335" max="3335" width="11.5703125" style="66" customWidth="1"/>
    <col min="3336" max="3336" width="42.5703125" style="66" customWidth="1"/>
    <col min="3337" max="3337" width="7.7109375" style="66" customWidth="1"/>
    <col min="3338" max="3338" width="7" style="66" customWidth="1"/>
    <col min="3339" max="3339" width="7.28515625" style="66" customWidth="1"/>
    <col min="3340" max="3340" width="6" style="66" customWidth="1"/>
    <col min="3341" max="3341" width="6.85546875" style="66" customWidth="1"/>
    <col min="3342" max="3342" width="8.85546875" style="66" customWidth="1"/>
    <col min="3343" max="3343" width="5.140625" style="66" customWidth="1"/>
    <col min="3344" max="3344" width="7.7109375" style="66" customWidth="1"/>
    <col min="3345" max="3345" width="7.28515625" style="66" customWidth="1"/>
    <col min="3346" max="3589" width="9.140625" style="66"/>
    <col min="3590" max="3590" width="20.7109375" style="66" customWidth="1"/>
    <col min="3591" max="3591" width="11.5703125" style="66" customWidth="1"/>
    <col min="3592" max="3592" width="42.5703125" style="66" customWidth="1"/>
    <col min="3593" max="3593" width="7.7109375" style="66" customWidth="1"/>
    <col min="3594" max="3594" width="7" style="66" customWidth="1"/>
    <col min="3595" max="3595" width="7.28515625" style="66" customWidth="1"/>
    <col min="3596" max="3596" width="6" style="66" customWidth="1"/>
    <col min="3597" max="3597" width="6.85546875" style="66" customWidth="1"/>
    <col min="3598" max="3598" width="8.85546875" style="66" customWidth="1"/>
    <col min="3599" max="3599" width="5.140625" style="66" customWidth="1"/>
    <col min="3600" max="3600" width="7.7109375" style="66" customWidth="1"/>
    <col min="3601" max="3601" width="7.28515625" style="66" customWidth="1"/>
    <col min="3602" max="3845" width="9.140625" style="66"/>
    <col min="3846" max="3846" width="20.7109375" style="66" customWidth="1"/>
    <col min="3847" max="3847" width="11.5703125" style="66" customWidth="1"/>
    <col min="3848" max="3848" width="42.5703125" style="66" customWidth="1"/>
    <col min="3849" max="3849" width="7.7109375" style="66" customWidth="1"/>
    <col min="3850" max="3850" width="7" style="66" customWidth="1"/>
    <col min="3851" max="3851" width="7.28515625" style="66" customWidth="1"/>
    <col min="3852" max="3852" width="6" style="66" customWidth="1"/>
    <col min="3853" max="3853" width="6.85546875" style="66" customWidth="1"/>
    <col min="3854" max="3854" width="8.85546875" style="66" customWidth="1"/>
    <col min="3855" max="3855" width="5.140625" style="66" customWidth="1"/>
    <col min="3856" max="3856" width="7.7109375" style="66" customWidth="1"/>
    <col min="3857" max="3857" width="7.28515625" style="66" customWidth="1"/>
    <col min="3858" max="4101" width="9.140625" style="66"/>
    <col min="4102" max="4102" width="20.7109375" style="66" customWidth="1"/>
    <col min="4103" max="4103" width="11.5703125" style="66" customWidth="1"/>
    <col min="4104" max="4104" width="42.5703125" style="66" customWidth="1"/>
    <col min="4105" max="4105" width="7.7109375" style="66" customWidth="1"/>
    <col min="4106" max="4106" width="7" style="66" customWidth="1"/>
    <col min="4107" max="4107" width="7.28515625" style="66" customWidth="1"/>
    <col min="4108" max="4108" width="6" style="66" customWidth="1"/>
    <col min="4109" max="4109" width="6.85546875" style="66" customWidth="1"/>
    <col min="4110" max="4110" width="8.85546875" style="66" customWidth="1"/>
    <col min="4111" max="4111" width="5.140625" style="66" customWidth="1"/>
    <col min="4112" max="4112" width="7.7109375" style="66" customWidth="1"/>
    <col min="4113" max="4113" width="7.28515625" style="66" customWidth="1"/>
    <col min="4114" max="4357" width="9.140625" style="66"/>
    <col min="4358" max="4358" width="20.7109375" style="66" customWidth="1"/>
    <col min="4359" max="4359" width="11.5703125" style="66" customWidth="1"/>
    <col min="4360" max="4360" width="42.5703125" style="66" customWidth="1"/>
    <col min="4361" max="4361" width="7.7109375" style="66" customWidth="1"/>
    <col min="4362" max="4362" width="7" style="66" customWidth="1"/>
    <col min="4363" max="4363" width="7.28515625" style="66" customWidth="1"/>
    <col min="4364" max="4364" width="6" style="66" customWidth="1"/>
    <col min="4365" max="4365" width="6.85546875" style="66" customWidth="1"/>
    <col min="4366" max="4366" width="8.85546875" style="66" customWidth="1"/>
    <col min="4367" max="4367" width="5.140625" style="66" customWidth="1"/>
    <col min="4368" max="4368" width="7.7109375" style="66" customWidth="1"/>
    <col min="4369" max="4369" width="7.28515625" style="66" customWidth="1"/>
    <col min="4370" max="4613" width="9.140625" style="66"/>
    <col min="4614" max="4614" width="20.7109375" style="66" customWidth="1"/>
    <col min="4615" max="4615" width="11.5703125" style="66" customWidth="1"/>
    <col min="4616" max="4616" width="42.5703125" style="66" customWidth="1"/>
    <col min="4617" max="4617" width="7.7109375" style="66" customWidth="1"/>
    <col min="4618" max="4618" width="7" style="66" customWidth="1"/>
    <col min="4619" max="4619" width="7.28515625" style="66" customWidth="1"/>
    <col min="4620" max="4620" width="6" style="66" customWidth="1"/>
    <col min="4621" max="4621" width="6.85546875" style="66" customWidth="1"/>
    <col min="4622" max="4622" width="8.85546875" style="66" customWidth="1"/>
    <col min="4623" max="4623" width="5.140625" style="66" customWidth="1"/>
    <col min="4624" max="4624" width="7.7109375" style="66" customWidth="1"/>
    <col min="4625" max="4625" width="7.28515625" style="66" customWidth="1"/>
    <col min="4626" max="4869" width="9.140625" style="66"/>
    <col min="4870" max="4870" width="20.7109375" style="66" customWidth="1"/>
    <col min="4871" max="4871" width="11.5703125" style="66" customWidth="1"/>
    <col min="4872" max="4872" width="42.5703125" style="66" customWidth="1"/>
    <col min="4873" max="4873" width="7.7109375" style="66" customWidth="1"/>
    <col min="4874" max="4874" width="7" style="66" customWidth="1"/>
    <col min="4875" max="4875" width="7.28515625" style="66" customWidth="1"/>
    <col min="4876" max="4876" width="6" style="66" customWidth="1"/>
    <col min="4877" max="4877" width="6.85546875" style="66" customWidth="1"/>
    <col min="4878" max="4878" width="8.85546875" style="66" customWidth="1"/>
    <col min="4879" max="4879" width="5.140625" style="66" customWidth="1"/>
    <col min="4880" max="4880" width="7.7109375" style="66" customWidth="1"/>
    <col min="4881" max="4881" width="7.28515625" style="66" customWidth="1"/>
    <col min="4882" max="5125" width="9.140625" style="66"/>
    <col min="5126" max="5126" width="20.7109375" style="66" customWidth="1"/>
    <col min="5127" max="5127" width="11.5703125" style="66" customWidth="1"/>
    <col min="5128" max="5128" width="42.5703125" style="66" customWidth="1"/>
    <col min="5129" max="5129" width="7.7109375" style="66" customWidth="1"/>
    <col min="5130" max="5130" width="7" style="66" customWidth="1"/>
    <col min="5131" max="5131" width="7.28515625" style="66" customWidth="1"/>
    <col min="5132" max="5132" width="6" style="66" customWidth="1"/>
    <col min="5133" max="5133" width="6.85546875" style="66" customWidth="1"/>
    <col min="5134" max="5134" width="8.85546875" style="66" customWidth="1"/>
    <col min="5135" max="5135" width="5.140625" style="66" customWidth="1"/>
    <col min="5136" max="5136" width="7.7109375" style="66" customWidth="1"/>
    <col min="5137" max="5137" width="7.28515625" style="66" customWidth="1"/>
    <col min="5138" max="5381" width="9.140625" style="66"/>
    <col min="5382" max="5382" width="20.7109375" style="66" customWidth="1"/>
    <col min="5383" max="5383" width="11.5703125" style="66" customWidth="1"/>
    <col min="5384" max="5384" width="42.5703125" style="66" customWidth="1"/>
    <col min="5385" max="5385" width="7.7109375" style="66" customWidth="1"/>
    <col min="5386" max="5386" width="7" style="66" customWidth="1"/>
    <col min="5387" max="5387" width="7.28515625" style="66" customWidth="1"/>
    <col min="5388" max="5388" width="6" style="66" customWidth="1"/>
    <col min="5389" max="5389" width="6.85546875" style="66" customWidth="1"/>
    <col min="5390" max="5390" width="8.85546875" style="66" customWidth="1"/>
    <col min="5391" max="5391" width="5.140625" style="66" customWidth="1"/>
    <col min="5392" max="5392" width="7.7109375" style="66" customWidth="1"/>
    <col min="5393" max="5393" width="7.28515625" style="66" customWidth="1"/>
    <col min="5394" max="5637" width="9.140625" style="66"/>
    <col min="5638" max="5638" width="20.7109375" style="66" customWidth="1"/>
    <col min="5639" max="5639" width="11.5703125" style="66" customWidth="1"/>
    <col min="5640" max="5640" width="42.5703125" style="66" customWidth="1"/>
    <col min="5641" max="5641" width="7.7109375" style="66" customWidth="1"/>
    <col min="5642" max="5642" width="7" style="66" customWidth="1"/>
    <col min="5643" max="5643" width="7.28515625" style="66" customWidth="1"/>
    <col min="5644" max="5644" width="6" style="66" customWidth="1"/>
    <col min="5645" max="5645" width="6.85546875" style="66" customWidth="1"/>
    <col min="5646" max="5646" width="8.85546875" style="66" customWidth="1"/>
    <col min="5647" max="5647" width="5.140625" style="66" customWidth="1"/>
    <col min="5648" max="5648" width="7.7109375" style="66" customWidth="1"/>
    <col min="5649" max="5649" width="7.28515625" style="66" customWidth="1"/>
    <col min="5650" max="5893" width="9.140625" style="66"/>
    <col min="5894" max="5894" width="20.7109375" style="66" customWidth="1"/>
    <col min="5895" max="5895" width="11.5703125" style="66" customWidth="1"/>
    <col min="5896" max="5896" width="42.5703125" style="66" customWidth="1"/>
    <col min="5897" max="5897" width="7.7109375" style="66" customWidth="1"/>
    <col min="5898" max="5898" width="7" style="66" customWidth="1"/>
    <col min="5899" max="5899" width="7.28515625" style="66" customWidth="1"/>
    <col min="5900" max="5900" width="6" style="66" customWidth="1"/>
    <col min="5901" max="5901" width="6.85546875" style="66" customWidth="1"/>
    <col min="5902" max="5902" width="8.85546875" style="66" customWidth="1"/>
    <col min="5903" max="5903" width="5.140625" style="66" customWidth="1"/>
    <col min="5904" max="5904" width="7.7109375" style="66" customWidth="1"/>
    <col min="5905" max="5905" width="7.28515625" style="66" customWidth="1"/>
    <col min="5906" max="6149" width="9.140625" style="66"/>
    <col min="6150" max="6150" width="20.7109375" style="66" customWidth="1"/>
    <col min="6151" max="6151" width="11.5703125" style="66" customWidth="1"/>
    <col min="6152" max="6152" width="42.5703125" style="66" customWidth="1"/>
    <col min="6153" max="6153" width="7.7109375" style="66" customWidth="1"/>
    <col min="6154" max="6154" width="7" style="66" customWidth="1"/>
    <col min="6155" max="6155" width="7.28515625" style="66" customWidth="1"/>
    <col min="6156" max="6156" width="6" style="66" customWidth="1"/>
    <col min="6157" max="6157" width="6.85546875" style="66" customWidth="1"/>
    <col min="6158" max="6158" width="8.85546875" style="66" customWidth="1"/>
    <col min="6159" max="6159" width="5.140625" style="66" customWidth="1"/>
    <col min="6160" max="6160" width="7.7109375" style="66" customWidth="1"/>
    <col min="6161" max="6161" width="7.28515625" style="66" customWidth="1"/>
    <col min="6162" max="6405" width="9.140625" style="66"/>
    <col min="6406" max="6406" width="20.7109375" style="66" customWidth="1"/>
    <col min="6407" max="6407" width="11.5703125" style="66" customWidth="1"/>
    <col min="6408" max="6408" width="42.5703125" style="66" customWidth="1"/>
    <col min="6409" max="6409" width="7.7109375" style="66" customWidth="1"/>
    <col min="6410" max="6410" width="7" style="66" customWidth="1"/>
    <col min="6411" max="6411" width="7.28515625" style="66" customWidth="1"/>
    <col min="6412" max="6412" width="6" style="66" customWidth="1"/>
    <col min="6413" max="6413" width="6.85546875" style="66" customWidth="1"/>
    <col min="6414" max="6414" width="8.85546875" style="66" customWidth="1"/>
    <col min="6415" max="6415" width="5.140625" style="66" customWidth="1"/>
    <col min="6416" max="6416" width="7.7109375" style="66" customWidth="1"/>
    <col min="6417" max="6417" width="7.28515625" style="66" customWidth="1"/>
    <col min="6418" max="6661" width="9.140625" style="66"/>
    <col min="6662" max="6662" width="20.7109375" style="66" customWidth="1"/>
    <col min="6663" max="6663" width="11.5703125" style="66" customWidth="1"/>
    <col min="6664" max="6664" width="42.5703125" style="66" customWidth="1"/>
    <col min="6665" max="6665" width="7.7109375" style="66" customWidth="1"/>
    <col min="6666" max="6666" width="7" style="66" customWidth="1"/>
    <col min="6667" max="6667" width="7.28515625" style="66" customWidth="1"/>
    <col min="6668" max="6668" width="6" style="66" customWidth="1"/>
    <col min="6669" max="6669" width="6.85546875" style="66" customWidth="1"/>
    <col min="6670" max="6670" width="8.85546875" style="66" customWidth="1"/>
    <col min="6671" max="6671" width="5.140625" style="66" customWidth="1"/>
    <col min="6672" max="6672" width="7.7109375" style="66" customWidth="1"/>
    <col min="6673" max="6673" width="7.28515625" style="66" customWidth="1"/>
    <col min="6674" max="6917" width="9.140625" style="66"/>
    <col min="6918" max="6918" width="20.7109375" style="66" customWidth="1"/>
    <col min="6919" max="6919" width="11.5703125" style="66" customWidth="1"/>
    <col min="6920" max="6920" width="42.5703125" style="66" customWidth="1"/>
    <col min="6921" max="6921" width="7.7109375" style="66" customWidth="1"/>
    <col min="6922" max="6922" width="7" style="66" customWidth="1"/>
    <col min="6923" max="6923" width="7.28515625" style="66" customWidth="1"/>
    <col min="6924" max="6924" width="6" style="66" customWidth="1"/>
    <col min="6925" max="6925" width="6.85546875" style="66" customWidth="1"/>
    <col min="6926" max="6926" width="8.85546875" style="66" customWidth="1"/>
    <col min="6927" max="6927" width="5.140625" style="66" customWidth="1"/>
    <col min="6928" max="6928" width="7.7109375" style="66" customWidth="1"/>
    <col min="6929" max="6929" width="7.28515625" style="66" customWidth="1"/>
    <col min="6930" max="7173" width="9.140625" style="66"/>
    <col min="7174" max="7174" width="20.7109375" style="66" customWidth="1"/>
    <col min="7175" max="7175" width="11.5703125" style="66" customWidth="1"/>
    <col min="7176" max="7176" width="42.5703125" style="66" customWidth="1"/>
    <col min="7177" max="7177" width="7.7109375" style="66" customWidth="1"/>
    <col min="7178" max="7178" width="7" style="66" customWidth="1"/>
    <col min="7179" max="7179" width="7.28515625" style="66" customWidth="1"/>
    <col min="7180" max="7180" width="6" style="66" customWidth="1"/>
    <col min="7181" max="7181" width="6.85546875" style="66" customWidth="1"/>
    <col min="7182" max="7182" width="8.85546875" style="66" customWidth="1"/>
    <col min="7183" max="7183" width="5.140625" style="66" customWidth="1"/>
    <col min="7184" max="7184" width="7.7109375" style="66" customWidth="1"/>
    <col min="7185" max="7185" width="7.28515625" style="66" customWidth="1"/>
    <col min="7186" max="7429" width="9.140625" style="66"/>
    <col min="7430" max="7430" width="20.7109375" style="66" customWidth="1"/>
    <col min="7431" max="7431" width="11.5703125" style="66" customWidth="1"/>
    <col min="7432" max="7432" width="42.5703125" style="66" customWidth="1"/>
    <col min="7433" max="7433" width="7.7109375" style="66" customWidth="1"/>
    <col min="7434" max="7434" width="7" style="66" customWidth="1"/>
    <col min="7435" max="7435" width="7.28515625" style="66" customWidth="1"/>
    <col min="7436" max="7436" width="6" style="66" customWidth="1"/>
    <col min="7437" max="7437" width="6.85546875" style="66" customWidth="1"/>
    <col min="7438" max="7438" width="8.85546875" style="66" customWidth="1"/>
    <col min="7439" max="7439" width="5.140625" style="66" customWidth="1"/>
    <col min="7440" max="7440" width="7.7109375" style="66" customWidth="1"/>
    <col min="7441" max="7441" width="7.28515625" style="66" customWidth="1"/>
    <col min="7442" max="7685" width="9.140625" style="66"/>
    <col min="7686" max="7686" width="20.7109375" style="66" customWidth="1"/>
    <col min="7687" max="7687" width="11.5703125" style="66" customWidth="1"/>
    <col min="7688" max="7688" width="42.5703125" style="66" customWidth="1"/>
    <col min="7689" max="7689" width="7.7109375" style="66" customWidth="1"/>
    <col min="7690" max="7690" width="7" style="66" customWidth="1"/>
    <col min="7691" max="7691" width="7.28515625" style="66" customWidth="1"/>
    <col min="7692" max="7692" width="6" style="66" customWidth="1"/>
    <col min="7693" max="7693" width="6.85546875" style="66" customWidth="1"/>
    <col min="7694" max="7694" width="8.85546875" style="66" customWidth="1"/>
    <col min="7695" max="7695" width="5.140625" style="66" customWidth="1"/>
    <col min="7696" max="7696" width="7.7109375" style="66" customWidth="1"/>
    <col min="7697" max="7697" width="7.28515625" style="66" customWidth="1"/>
    <col min="7698" max="7941" width="9.140625" style="66"/>
    <col min="7942" max="7942" width="20.7109375" style="66" customWidth="1"/>
    <col min="7943" max="7943" width="11.5703125" style="66" customWidth="1"/>
    <col min="7944" max="7944" width="42.5703125" style="66" customWidth="1"/>
    <col min="7945" max="7945" width="7.7109375" style="66" customWidth="1"/>
    <col min="7946" max="7946" width="7" style="66" customWidth="1"/>
    <col min="7947" max="7947" width="7.28515625" style="66" customWidth="1"/>
    <col min="7948" max="7948" width="6" style="66" customWidth="1"/>
    <col min="7949" max="7949" width="6.85546875" style="66" customWidth="1"/>
    <col min="7950" max="7950" width="8.85546875" style="66" customWidth="1"/>
    <col min="7951" max="7951" width="5.140625" style="66" customWidth="1"/>
    <col min="7952" max="7952" width="7.7109375" style="66" customWidth="1"/>
    <col min="7953" max="7953" width="7.28515625" style="66" customWidth="1"/>
    <col min="7954" max="8197" width="9.140625" style="66"/>
    <col min="8198" max="8198" width="20.7109375" style="66" customWidth="1"/>
    <col min="8199" max="8199" width="11.5703125" style="66" customWidth="1"/>
    <col min="8200" max="8200" width="42.5703125" style="66" customWidth="1"/>
    <col min="8201" max="8201" width="7.7109375" style="66" customWidth="1"/>
    <col min="8202" max="8202" width="7" style="66" customWidth="1"/>
    <col min="8203" max="8203" width="7.28515625" style="66" customWidth="1"/>
    <col min="8204" max="8204" width="6" style="66" customWidth="1"/>
    <col min="8205" max="8205" width="6.85546875" style="66" customWidth="1"/>
    <col min="8206" max="8206" width="8.85546875" style="66" customWidth="1"/>
    <col min="8207" max="8207" width="5.140625" style="66" customWidth="1"/>
    <col min="8208" max="8208" width="7.7109375" style="66" customWidth="1"/>
    <col min="8209" max="8209" width="7.28515625" style="66" customWidth="1"/>
    <col min="8210" max="8453" width="9.140625" style="66"/>
    <col min="8454" max="8454" width="20.7109375" style="66" customWidth="1"/>
    <col min="8455" max="8455" width="11.5703125" style="66" customWidth="1"/>
    <col min="8456" max="8456" width="42.5703125" style="66" customWidth="1"/>
    <col min="8457" max="8457" width="7.7109375" style="66" customWidth="1"/>
    <col min="8458" max="8458" width="7" style="66" customWidth="1"/>
    <col min="8459" max="8459" width="7.28515625" style="66" customWidth="1"/>
    <col min="8460" max="8460" width="6" style="66" customWidth="1"/>
    <col min="8461" max="8461" width="6.85546875" style="66" customWidth="1"/>
    <col min="8462" max="8462" width="8.85546875" style="66" customWidth="1"/>
    <col min="8463" max="8463" width="5.140625" style="66" customWidth="1"/>
    <col min="8464" max="8464" width="7.7109375" style="66" customWidth="1"/>
    <col min="8465" max="8465" width="7.28515625" style="66" customWidth="1"/>
    <col min="8466" max="8709" width="9.140625" style="66"/>
    <col min="8710" max="8710" width="20.7109375" style="66" customWidth="1"/>
    <col min="8711" max="8711" width="11.5703125" style="66" customWidth="1"/>
    <col min="8712" max="8712" width="42.5703125" style="66" customWidth="1"/>
    <col min="8713" max="8713" width="7.7109375" style="66" customWidth="1"/>
    <col min="8714" max="8714" width="7" style="66" customWidth="1"/>
    <col min="8715" max="8715" width="7.28515625" style="66" customWidth="1"/>
    <col min="8716" max="8716" width="6" style="66" customWidth="1"/>
    <col min="8717" max="8717" width="6.85546875" style="66" customWidth="1"/>
    <col min="8718" max="8718" width="8.85546875" style="66" customWidth="1"/>
    <col min="8719" max="8719" width="5.140625" style="66" customWidth="1"/>
    <col min="8720" max="8720" width="7.7109375" style="66" customWidth="1"/>
    <col min="8721" max="8721" width="7.28515625" style="66" customWidth="1"/>
    <col min="8722" max="8965" width="9.140625" style="66"/>
    <col min="8966" max="8966" width="20.7109375" style="66" customWidth="1"/>
    <col min="8967" max="8967" width="11.5703125" style="66" customWidth="1"/>
    <col min="8968" max="8968" width="42.5703125" style="66" customWidth="1"/>
    <col min="8969" max="8969" width="7.7109375" style="66" customWidth="1"/>
    <col min="8970" max="8970" width="7" style="66" customWidth="1"/>
    <col min="8971" max="8971" width="7.28515625" style="66" customWidth="1"/>
    <col min="8972" max="8972" width="6" style="66" customWidth="1"/>
    <col min="8973" max="8973" width="6.85546875" style="66" customWidth="1"/>
    <col min="8974" max="8974" width="8.85546875" style="66" customWidth="1"/>
    <col min="8975" max="8975" width="5.140625" style="66" customWidth="1"/>
    <col min="8976" max="8976" width="7.7109375" style="66" customWidth="1"/>
    <col min="8977" max="8977" width="7.28515625" style="66" customWidth="1"/>
    <col min="8978" max="9221" width="9.140625" style="66"/>
    <col min="9222" max="9222" width="20.7109375" style="66" customWidth="1"/>
    <col min="9223" max="9223" width="11.5703125" style="66" customWidth="1"/>
    <col min="9224" max="9224" width="42.5703125" style="66" customWidth="1"/>
    <col min="9225" max="9225" width="7.7109375" style="66" customWidth="1"/>
    <col min="9226" max="9226" width="7" style="66" customWidth="1"/>
    <col min="9227" max="9227" width="7.28515625" style="66" customWidth="1"/>
    <col min="9228" max="9228" width="6" style="66" customWidth="1"/>
    <col min="9229" max="9229" width="6.85546875" style="66" customWidth="1"/>
    <col min="9230" max="9230" width="8.85546875" style="66" customWidth="1"/>
    <col min="9231" max="9231" width="5.140625" style="66" customWidth="1"/>
    <col min="9232" max="9232" width="7.7109375" style="66" customWidth="1"/>
    <col min="9233" max="9233" width="7.28515625" style="66" customWidth="1"/>
    <col min="9234" max="9477" width="9.140625" style="66"/>
    <col min="9478" max="9478" width="20.7109375" style="66" customWidth="1"/>
    <col min="9479" max="9479" width="11.5703125" style="66" customWidth="1"/>
    <col min="9480" max="9480" width="42.5703125" style="66" customWidth="1"/>
    <col min="9481" max="9481" width="7.7109375" style="66" customWidth="1"/>
    <col min="9482" max="9482" width="7" style="66" customWidth="1"/>
    <col min="9483" max="9483" width="7.28515625" style="66" customWidth="1"/>
    <col min="9484" max="9484" width="6" style="66" customWidth="1"/>
    <col min="9485" max="9485" width="6.85546875" style="66" customWidth="1"/>
    <col min="9486" max="9486" width="8.85546875" style="66" customWidth="1"/>
    <col min="9487" max="9487" width="5.140625" style="66" customWidth="1"/>
    <col min="9488" max="9488" width="7.7109375" style="66" customWidth="1"/>
    <col min="9489" max="9489" width="7.28515625" style="66" customWidth="1"/>
    <col min="9490" max="9733" width="9.140625" style="66"/>
    <col min="9734" max="9734" width="20.7109375" style="66" customWidth="1"/>
    <col min="9735" max="9735" width="11.5703125" style="66" customWidth="1"/>
    <col min="9736" max="9736" width="42.5703125" style="66" customWidth="1"/>
    <col min="9737" max="9737" width="7.7109375" style="66" customWidth="1"/>
    <col min="9738" max="9738" width="7" style="66" customWidth="1"/>
    <col min="9739" max="9739" width="7.28515625" style="66" customWidth="1"/>
    <col min="9740" max="9740" width="6" style="66" customWidth="1"/>
    <col min="9741" max="9741" width="6.85546875" style="66" customWidth="1"/>
    <col min="9742" max="9742" width="8.85546875" style="66" customWidth="1"/>
    <col min="9743" max="9743" width="5.140625" style="66" customWidth="1"/>
    <col min="9744" max="9744" width="7.7109375" style="66" customWidth="1"/>
    <col min="9745" max="9745" width="7.28515625" style="66" customWidth="1"/>
    <col min="9746" max="9989" width="9.140625" style="66"/>
    <col min="9990" max="9990" width="20.7109375" style="66" customWidth="1"/>
    <col min="9991" max="9991" width="11.5703125" style="66" customWidth="1"/>
    <col min="9992" max="9992" width="42.5703125" style="66" customWidth="1"/>
    <col min="9993" max="9993" width="7.7109375" style="66" customWidth="1"/>
    <col min="9994" max="9994" width="7" style="66" customWidth="1"/>
    <col min="9995" max="9995" width="7.28515625" style="66" customWidth="1"/>
    <col min="9996" max="9996" width="6" style="66" customWidth="1"/>
    <col min="9997" max="9997" width="6.85546875" style="66" customWidth="1"/>
    <col min="9998" max="9998" width="8.85546875" style="66" customWidth="1"/>
    <col min="9999" max="9999" width="5.140625" style="66" customWidth="1"/>
    <col min="10000" max="10000" width="7.7109375" style="66" customWidth="1"/>
    <col min="10001" max="10001" width="7.28515625" style="66" customWidth="1"/>
    <col min="10002" max="10245" width="9.140625" style="66"/>
    <col min="10246" max="10246" width="20.7109375" style="66" customWidth="1"/>
    <col min="10247" max="10247" width="11.5703125" style="66" customWidth="1"/>
    <col min="10248" max="10248" width="42.5703125" style="66" customWidth="1"/>
    <col min="10249" max="10249" width="7.7109375" style="66" customWidth="1"/>
    <col min="10250" max="10250" width="7" style="66" customWidth="1"/>
    <col min="10251" max="10251" width="7.28515625" style="66" customWidth="1"/>
    <col min="10252" max="10252" width="6" style="66" customWidth="1"/>
    <col min="10253" max="10253" width="6.85546875" style="66" customWidth="1"/>
    <col min="10254" max="10254" width="8.85546875" style="66" customWidth="1"/>
    <col min="10255" max="10255" width="5.140625" style="66" customWidth="1"/>
    <col min="10256" max="10256" width="7.7109375" style="66" customWidth="1"/>
    <col min="10257" max="10257" width="7.28515625" style="66" customWidth="1"/>
    <col min="10258" max="10501" width="9.140625" style="66"/>
    <col min="10502" max="10502" width="20.7109375" style="66" customWidth="1"/>
    <col min="10503" max="10503" width="11.5703125" style="66" customWidth="1"/>
    <col min="10504" max="10504" width="42.5703125" style="66" customWidth="1"/>
    <col min="10505" max="10505" width="7.7109375" style="66" customWidth="1"/>
    <col min="10506" max="10506" width="7" style="66" customWidth="1"/>
    <col min="10507" max="10507" width="7.28515625" style="66" customWidth="1"/>
    <col min="10508" max="10508" width="6" style="66" customWidth="1"/>
    <col min="10509" max="10509" width="6.85546875" style="66" customWidth="1"/>
    <col min="10510" max="10510" width="8.85546875" style="66" customWidth="1"/>
    <col min="10511" max="10511" width="5.140625" style="66" customWidth="1"/>
    <col min="10512" max="10512" width="7.7109375" style="66" customWidth="1"/>
    <col min="10513" max="10513" width="7.28515625" style="66" customWidth="1"/>
    <col min="10514" max="10757" width="9.140625" style="66"/>
    <col min="10758" max="10758" width="20.7109375" style="66" customWidth="1"/>
    <col min="10759" max="10759" width="11.5703125" style="66" customWidth="1"/>
    <col min="10760" max="10760" width="42.5703125" style="66" customWidth="1"/>
    <col min="10761" max="10761" width="7.7109375" style="66" customWidth="1"/>
    <col min="10762" max="10762" width="7" style="66" customWidth="1"/>
    <col min="10763" max="10763" width="7.28515625" style="66" customWidth="1"/>
    <col min="10764" max="10764" width="6" style="66" customWidth="1"/>
    <col min="10765" max="10765" width="6.85546875" style="66" customWidth="1"/>
    <col min="10766" max="10766" width="8.85546875" style="66" customWidth="1"/>
    <col min="10767" max="10767" width="5.140625" style="66" customWidth="1"/>
    <col min="10768" max="10768" width="7.7109375" style="66" customWidth="1"/>
    <col min="10769" max="10769" width="7.28515625" style="66" customWidth="1"/>
    <col min="10770" max="11013" width="9.140625" style="66"/>
    <col min="11014" max="11014" width="20.7109375" style="66" customWidth="1"/>
    <col min="11015" max="11015" width="11.5703125" style="66" customWidth="1"/>
    <col min="11016" max="11016" width="42.5703125" style="66" customWidth="1"/>
    <col min="11017" max="11017" width="7.7109375" style="66" customWidth="1"/>
    <col min="11018" max="11018" width="7" style="66" customWidth="1"/>
    <col min="11019" max="11019" width="7.28515625" style="66" customWidth="1"/>
    <col min="11020" max="11020" width="6" style="66" customWidth="1"/>
    <col min="11021" max="11021" width="6.85546875" style="66" customWidth="1"/>
    <col min="11022" max="11022" width="8.85546875" style="66" customWidth="1"/>
    <col min="11023" max="11023" width="5.140625" style="66" customWidth="1"/>
    <col min="11024" max="11024" width="7.7109375" style="66" customWidth="1"/>
    <col min="11025" max="11025" width="7.28515625" style="66" customWidth="1"/>
    <col min="11026" max="11269" width="9.140625" style="66"/>
    <col min="11270" max="11270" width="20.7109375" style="66" customWidth="1"/>
    <col min="11271" max="11271" width="11.5703125" style="66" customWidth="1"/>
    <col min="11272" max="11272" width="42.5703125" style="66" customWidth="1"/>
    <col min="11273" max="11273" width="7.7109375" style="66" customWidth="1"/>
    <col min="11274" max="11274" width="7" style="66" customWidth="1"/>
    <col min="11275" max="11275" width="7.28515625" style="66" customWidth="1"/>
    <col min="11276" max="11276" width="6" style="66" customWidth="1"/>
    <col min="11277" max="11277" width="6.85546875" style="66" customWidth="1"/>
    <col min="11278" max="11278" width="8.85546875" style="66" customWidth="1"/>
    <col min="11279" max="11279" width="5.140625" style="66" customWidth="1"/>
    <col min="11280" max="11280" width="7.7109375" style="66" customWidth="1"/>
    <col min="11281" max="11281" width="7.28515625" style="66" customWidth="1"/>
    <col min="11282" max="11525" width="9.140625" style="66"/>
    <col min="11526" max="11526" width="20.7109375" style="66" customWidth="1"/>
    <col min="11527" max="11527" width="11.5703125" style="66" customWidth="1"/>
    <col min="11528" max="11528" width="42.5703125" style="66" customWidth="1"/>
    <col min="11529" max="11529" width="7.7109375" style="66" customWidth="1"/>
    <col min="11530" max="11530" width="7" style="66" customWidth="1"/>
    <col min="11531" max="11531" width="7.28515625" style="66" customWidth="1"/>
    <col min="11532" max="11532" width="6" style="66" customWidth="1"/>
    <col min="11533" max="11533" width="6.85546875" style="66" customWidth="1"/>
    <col min="11534" max="11534" width="8.85546875" style="66" customWidth="1"/>
    <col min="11535" max="11535" width="5.140625" style="66" customWidth="1"/>
    <col min="11536" max="11536" width="7.7109375" style="66" customWidth="1"/>
    <col min="11537" max="11537" width="7.28515625" style="66" customWidth="1"/>
    <col min="11538" max="11781" width="9.140625" style="66"/>
    <col min="11782" max="11782" width="20.7109375" style="66" customWidth="1"/>
    <col min="11783" max="11783" width="11.5703125" style="66" customWidth="1"/>
    <col min="11784" max="11784" width="42.5703125" style="66" customWidth="1"/>
    <col min="11785" max="11785" width="7.7109375" style="66" customWidth="1"/>
    <col min="11786" max="11786" width="7" style="66" customWidth="1"/>
    <col min="11787" max="11787" width="7.28515625" style="66" customWidth="1"/>
    <col min="11788" max="11788" width="6" style="66" customWidth="1"/>
    <col min="11789" max="11789" width="6.85546875" style="66" customWidth="1"/>
    <col min="11790" max="11790" width="8.85546875" style="66" customWidth="1"/>
    <col min="11791" max="11791" width="5.140625" style="66" customWidth="1"/>
    <col min="11792" max="11792" width="7.7109375" style="66" customWidth="1"/>
    <col min="11793" max="11793" width="7.28515625" style="66" customWidth="1"/>
    <col min="11794" max="12037" width="9.140625" style="66"/>
    <col min="12038" max="12038" width="20.7109375" style="66" customWidth="1"/>
    <col min="12039" max="12039" width="11.5703125" style="66" customWidth="1"/>
    <col min="12040" max="12040" width="42.5703125" style="66" customWidth="1"/>
    <col min="12041" max="12041" width="7.7109375" style="66" customWidth="1"/>
    <col min="12042" max="12042" width="7" style="66" customWidth="1"/>
    <col min="12043" max="12043" width="7.28515625" style="66" customWidth="1"/>
    <col min="12044" max="12044" width="6" style="66" customWidth="1"/>
    <col min="12045" max="12045" width="6.85546875" style="66" customWidth="1"/>
    <col min="12046" max="12046" width="8.85546875" style="66" customWidth="1"/>
    <col min="12047" max="12047" width="5.140625" style="66" customWidth="1"/>
    <col min="12048" max="12048" width="7.7109375" style="66" customWidth="1"/>
    <col min="12049" max="12049" width="7.28515625" style="66" customWidth="1"/>
    <col min="12050" max="12293" width="9.140625" style="66"/>
    <col min="12294" max="12294" width="20.7109375" style="66" customWidth="1"/>
    <col min="12295" max="12295" width="11.5703125" style="66" customWidth="1"/>
    <col min="12296" max="12296" width="42.5703125" style="66" customWidth="1"/>
    <col min="12297" max="12297" width="7.7109375" style="66" customWidth="1"/>
    <col min="12298" max="12298" width="7" style="66" customWidth="1"/>
    <col min="12299" max="12299" width="7.28515625" style="66" customWidth="1"/>
    <col min="12300" max="12300" width="6" style="66" customWidth="1"/>
    <col min="12301" max="12301" width="6.85546875" style="66" customWidth="1"/>
    <col min="12302" max="12302" width="8.85546875" style="66" customWidth="1"/>
    <col min="12303" max="12303" width="5.140625" style="66" customWidth="1"/>
    <col min="12304" max="12304" width="7.7109375" style="66" customWidth="1"/>
    <col min="12305" max="12305" width="7.28515625" style="66" customWidth="1"/>
    <col min="12306" max="12549" width="9.140625" style="66"/>
    <col min="12550" max="12550" width="20.7109375" style="66" customWidth="1"/>
    <col min="12551" max="12551" width="11.5703125" style="66" customWidth="1"/>
    <col min="12552" max="12552" width="42.5703125" style="66" customWidth="1"/>
    <col min="12553" max="12553" width="7.7109375" style="66" customWidth="1"/>
    <col min="12554" max="12554" width="7" style="66" customWidth="1"/>
    <col min="12555" max="12555" width="7.28515625" style="66" customWidth="1"/>
    <col min="12556" max="12556" width="6" style="66" customWidth="1"/>
    <col min="12557" max="12557" width="6.85546875" style="66" customWidth="1"/>
    <col min="12558" max="12558" width="8.85546875" style="66" customWidth="1"/>
    <col min="12559" max="12559" width="5.140625" style="66" customWidth="1"/>
    <col min="12560" max="12560" width="7.7109375" style="66" customWidth="1"/>
    <col min="12561" max="12561" width="7.28515625" style="66" customWidth="1"/>
    <col min="12562" max="12805" width="9.140625" style="66"/>
    <col min="12806" max="12806" width="20.7109375" style="66" customWidth="1"/>
    <col min="12807" max="12807" width="11.5703125" style="66" customWidth="1"/>
    <col min="12808" max="12808" width="42.5703125" style="66" customWidth="1"/>
    <col min="12809" max="12809" width="7.7109375" style="66" customWidth="1"/>
    <col min="12810" max="12810" width="7" style="66" customWidth="1"/>
    <col min="12811" max="12811" width="7.28515625" style="66" customWidth="1"/>
    <col min="12812" max="12812" width="6" style="66" customWidth="1"/>
    <col min="12813" max="12813" width="6.85546875" style="66" customWidth="1"/>
    <col min="12814" max="12814" width="8.85546875" style="66" customWidth="1"/>
    <col min="12815" max="12815" width="5.140625" style="66" customWidth="1"/>
    <col min="12816" max="12816" width="7.7109375" style="66" customWidth="1"/>
    <col min="12817" max="12817" width="7.28515625" style="66" customWidth="1"/>
    <col min="12818" max="13061" width="9.140625" style="66"/>
    <col min="13062" max="13062" width="20.7109375" style="66" customWidth="1"/>
    <col min="13063" max="13063" width="11.5703125" style="66" customWidth="1"/>
    <col min="13064" max="13064" width="42.5703125" style="66" customWidth="1"/>
    <col min="13065" max="13065" width="7.7109375" style="66" customWidth="1"/>
    <col min="13066" max="13066" width="7" style="66" customWidth="1"/>
    <col min="13067" max="13067" width="7.28515625" style="66" customWidth="1"/>
    <col min="13068" max="13068" width="6" style="66" customWidth="1"/>
    <col min="13069" max="13069" width="6.85546875" style="66" customWidth="1"/>
    <col min="13070" max="13070" width="8.85546875" style="66" customWidth="1"/>
    <col min="13071" max="13071" width="5.140625" style="66" customWidth="1"/>
    <col min="13072" max="13072" width="7.7109375" style="66" customWidth="1"/>
    <col min="13073" max="13073" width="7.28515625" style="66" customWidth="1"/>
    <col min="13074" max="13317" width="9.140625" style="66"/>
    <col min="13318" max="13318" width="20.7109375" style="66" customWidth="1"/>
    <col min="13319" max="13319" width="11.5703125" style="66" customWidth="1"/>
    <col min="13320" max="13320" width="42.5703125" style="66" customWidth="1"/>
    <col min="13321" max="13321" width="7.7109375" style="66" customWidth="1"/>
    <col min="13322" max="13322" width="7" style="66" customWidth="1"/>
    <col min="13323" max="13323" width="7.28515625" style="66" customWidth="1"/>
    <col min="13324" max="13324" width="6" style="66" customWidth="1"/>
    <col min="13325" max="13325" width="6.85546875" style="66" customWidth="1"/>
    <col min="13326" max="13326" width="8.85546875" style="66" customWidth="1"/>
    <col min="13327" max="13327" width="5.140625" style="66" customWidth="1"/>
    <col min="13328" max="13328" width="7.7109375" style="66" customWidth="1"/>
    <col min="13329" max="13329" width="7.28515625" style="66" customWidth="1"/>
    <col min="13330" max="13573" width="9.140625" style="66"/>
    <col min="13574" max="13574" width="20.7109375" style="66" customWidth="1"/>
    <col min="13575" max="13575" width="11.5703125" style="66" customWidth="1"/>
    <col min="13576" max="13576" width="42.5703125" style="66" customWidth="1"/>
    <col min="13577" max="13577" width="7.7109375" style="66" customWidth="1"/>
    <col min="13578" max="13578" width="7" style="66" customWidth="1"/>
    <col min="13579" max="13579" width="7.28515625" style="66" customWidth="1"/>
    <col min="13580" max="13580" width="6" style="66" customWidth="1"/>
    <col min="13581" max="13581" width="6.85546875" style="66" customWidth="1"/>
    <col min="13582" max="13582" width="8.85546875" style="66" customWidth="1"/>
    <col min="13583" max="13583" width="5.140625" style="66" customWidth="1"/>
    <col min="13584" max="13584" width="7.7109375" style="66" customWidth="1"/>
    <col min="13585" max="13585" width="7.28515625" style="66" customWidth="1"/>
    <col min="13586" max="13829" width="9.140625" style="66"/>
    <col min="13830" max="13830" width="20.7109375" style="66" customWidth="1"/>
    <col min="13831" max="13831" width="11.5703125" style="66" customWidth="1"/>
    <col min="13832" max="13832" width="42.5703125" style="66" customWidth="1"/>
    <col min="13833" max="13833" width="7.7109375" style="66" customWidth="1"/>
    <col min="13834" max="13834" width="7" style="66" customWidth="1"/>
    <col min="13835" max="13835" width="7.28515625" style="66" customWidth="1"/>
    <col min="13836" max="13836" width="6" style="66" customWidth="1"/>
    <col min="13837" max="13837" width="6.85546875" style="66" customWidth="1"/>
    <col min="13838" max="13838" width="8.85546875" style="66" customWidth="1"/>
    <col min="13839" max="13839" width="5.140625" style="66" customWidth="1"/>
    <col min="13840" max="13840" width="7.7109375" style="66" customWidth="1"/>
    <col min="13841" max="13841" width="7.28515625" style="66" customWidth="1"/>
    <col min="13842" max="14085" width="9.140625" style="66"/>
    <col min="14086" max="14086" width="20.7109375" style="66" customWidth="1"/>
    <col min="14087" max="14087" width="11.5703125" style="66" customWidth="1"/>
    <col min="14088" max="14088" width="42.5703125" style="66" customWidth="1"/>
    <col min="14089" max="14089" width="7.7109375" style="66" customWidth="1"/>
    <col min="14090" max="14090" width="7" style="66" customWidth="1"/>
    <col min="14091" max="14091" width="7.28515625" style="66" customWidth="1"/>
    <col min="14092" max="14092" width="6" style="66" customWidth="1"/>
    <col min="14093" max="14093" width="6.85546875" style="66" customWidth="1"/>
    <col min="14094" max="14094" width="8.85546875" style="66" customWidth="1"/>
    <col min="14095" max="14095" width="5.140625" style="66" customWidth="1"/>
    <col min="14096" max="14096" width="7.7109375" style="66" customWidth="1"/>
    <col min="14097" max="14097" width="7.28515625" style="66" customWidth="1"/>
    <col min="14098" max="14341" width="9.140625" style="66"/>
    <col min="14342" max="14342" width="20.7109375" style="66" customWidth="1"/>
    <col min="14343" max="14343" width="11.5703125" style="66" customWidth="1"/>
    <col min="14344" max="14344" width="42.5703125" style="66" customWidth="1"/>
    <col min="14345" max="14345" width="7.7109375" style="66" customWidth="1"/>
    <col min="14346" max="14346" width="7" style="66" customWidth="1"/>
    <col min="14347" max="14347" width="7.28515625" style="66" customWidth="1"/>
    <col min="14348" max="14348" width="6" style="66" customWidth="1"/>
    <col min="14349" max="14349" width="6.85546875" style="66" customWidth="1"/>
    <col min="14350" max="14350" width="8.85546875" style="66" customWidth="1"/>
    <col min="14351" max="14351" width="5.140625" style="66" customWidth="1"/>
    <col min="14352" max="14352" width="7.7109375" style="66" customWidth="1"/>
    <col min="14353" max="14353" width="7.28515625" style="66" customWidth="1"/>
    <col min="14354" max="14597" width="9.140625" style="66"/>
    <col min="14598" max="14598" width="20.7109375" style="66" customWidth="1"/>
    <col min="14599" max="14599" width="11.5703125" style="66" customWidth="1"/>
    <col min="14600" max="14600" width="42.5703125" style="66" customWidth="1"/>
    <col min="14601" max="14601" width="7.7109375" style="66" customWidth="1"/>
    <col min="14602" max="14602" width="7" style="66" customWidth="1"/>
    <col min="14603" max="14603" width="7.28515625" style="66" customWidth="1"/>
    <col min="14604" max="14604" width="6" style="66" customWidth="1"/>
    <col min="14605" max="14605" width="6.85546875" style="66" customWidth="1"/>
    <col min="14606" max="14606" width="8.85546875" style="66" customWidth="1"/>
    <col min="14607" max="14607" width="5.140625" style="66" customWidth="1"/>
    <col min="14608" max="14608" width="7.7109375" style="66" customWidth="1"/>
    <col min="14609" max="14609" width="7.28515625" style="66" customWidth="1"/>
    <col min="14610" max="14853" width="9.140625" style="66"/>
    <col min="14854" max="14854" width="20.7109375" style="66" customWidth="1"/>
    <col min="14855" max="14855" width="11.5703125" style="66" customWidth="1"/>
    <col min="14856" max="14856" width="42.5703125" style="66" customWidth="1"/>
    <col min="14857" max="14857" width="7.7109375" style="66" customWidth="1"/>
    <col min="14858" max="14858" width="7" style="66" customWidth="1"/>
    <col min="14859" max="14859" width="7.28515625" style="66" customWidth="1"/>
    <col min="14860" max="14860" width="6" style="66" customWidth="1"/>
    <col min="14861" max="14861" width="6.85546875" style="66" customWidth="1"/>
    <col min="14862" max="14862" width="8.85546875" style="66" customWidth="1"/>
    <col min="14863" max="14863" width="5.140625" style="66" customWidth="1"/>
    <col min="14864" max="14864" width="7.7109375" style="66" customWidth="1"/>
    <col min="14865" max="14865" width="7.28515625" style="66" customWidth="1"/>
    <col min="14866" max="15109" width="9.140625" style="66"/>
    <col min="15110" max="15110" width="20.7109375" style="66" customWidth="1"/>
    <col min="15111" max="15111" width="11.5703125" style="66" customWidth="1"/>
    <col min="15112" max="15112" width="42.5703125" style="66" customWidth="1"/>
    <col min="15113" max="15113" width="7.7109375" style="66" customWidth="1"/>
    <col min="15114" max="15114" width="7" style="66" customWidth="1"/>
    <col min="15115" max="15115" width="7.28515625" style="66" customWidth="1"/>
    <col min="15116" max="15116" width="6" style="66" customWidth="1"/>
    <col min="15117" max="15117" width="6.85546875" style="66" customWidth="1"/>
    <col min="15118" max="15118" width="8.85546875" style="66" customWidth="1"/>
    <col min="15119" max="15119" width="5.140625" style="66" customWidth="1"/>
    <col min="15120" max="15120" width="7.7109375" style="66" customWidth="1"/>
    <col min="15121" max="15121" width="7.28515625" style="66" customWidth="1"/>
    <col min="15122" max="15365" width="9.140625" style="66"/>
    <col min="15366" max="15366" width="20.7109375" style="66" customWidth="1"/>
    <col min="15367" max="15367" width="11.5703125" style="66" customWidth="1"/>
    <col min="15368" max="15368" width="42.5703125" style="66" customWidth="1"/>
    <col min="15369" max="15369" width="7.7109375" style="66" customWidth="1"/>
    <col min="15370" max="15370" width="7" style="66" customWidth="1"/>
    <col min="15371" max="15371" width="7.28515625" style="66" customWidth="1"/>
    <col min="15372" max="15372" width="6" style="66" customWidth="1"/>
    <col min="15373" max="15373" width="6.85546875" style="66" customWidth="1"/>
    <col min="15374" max="15374" width="8.85546875" style="66" customWidth="1"/>
    <col min="15375" max="15375" width="5.140625" style="66" customWidth="1"/>
    <col min="15376" max="15376" width="7.7109375" style="66" customWidth="1"/>
    <col min="15377" max="15377" width="7.28515625" style="66" customWidth="1"/>
    <col min="15378" max="15621" width="9.140625" style="66"/>
    <col min="15622" max="15622" width="20.7109375" style="66" customWidth="1"/>
    <col min="15623" max="15623" width="11.5703125" style="66" customWidth="1"/>
    <col min="15624" max="15624" width="42.5703125" style="66" customWidth="1"/>
    <col min="15625" max="15625" width="7.7109375" style="66" customWidth="1"/>
    <col min="15626" max="15626" width="7" style="66" customWidth="1"/>
    <col min="15627" max="15627" width="7.28515625" style="66" customWidth="1"/>
    <col min="15628" max="15628" width="6" style="66" customWidth="1"/>
    <col min="15629" max="15629" width="6.85546875" style="66" customWidth="1"/>
    <col min="15630" max="15630" width="8.85546875" style="66" customWidth="1"/>
    <col min="15631" max="15631" width="5.140625" style="66" customWidth="1"/>
    <col min="15632" max="15632" width="7.7109375" style="66" customWidth="1"/>
    <col min="15633" max="15633" width="7.28515625" style="66" customWidth="1"/>
    <col min="15634" max="15877" width="9.140625" style="66"/>
    <col min="15878" max="15878" width="20.7109375" style="66" customWidth="1"/>
    <col min="15879" max="15879" width="11.5703125" style="66" customWidth="1"/>
    <col min="15880" max="15880" width="42.5703125" style="66" customWidth="1"/>
    <col min="15881" max="15881" width="7.7109375" style="66" customWidth="1"/>
    <col min="15882" max="15882" width="7" style="66" customWidth="1"/>
    <col min="15883" max="15883" width="7.28515625" style="66" customWidth="1"/>
    <col min="15884" max="15884" width="6" style="66" customWidth="1"/>
    <col min="15885" max="15885" width="6.85546875" style="66" customWidth="1"/>
    <col min="15886" max="15886" width="8.85546875" style="66" customWidth="1"/>
    <col min="15887" max="15887" width="5.140625" style="66" customWidth="1"/>
    <col min="15888" max="15888" width="7.7109375" style="66" customWidth="1"/>
    <col min="15889" max="15889" width="7.28515625" style="66" customWidth="1"/>
    <col min="15890" max="16133" width="9.140625" style="66"/>
    <col min="16134" max="16134" width="20.7109375" style="66" customWidth="1"/>
    <col min="16135" max="16135" width="11.5703125" style="66" customWidth="1"/>
    <col min="16136" max="16136" width="42.5703125" style="66" customWidth="1"/>
    <col min="16137" max="16137" width="7.7109375" style="66" customWidth="1"/>
    <col min="16138" max="16138" width="7" style="66" customWidth="1"/>
    <col min="16139" max="16139" width="7.28515625" style="66" customWidth="1"/>
    <col min="16140" max="16140" width="6" style="66" customWidth="1"/>
    <col min="16141" max="16141" width="6.85546875" style="66" customWidth="1"/>
    <col min="16142" max="16142" width="8.85546875" style="66" customWidth="1"/>
    <col min="16143" max="16143" width="5.140625" style="66" customWidth="1"/>
    <col min="16144" max="16144" width="7.7109375" style="66" customWidth="1"/>
    <col min="16145" max="16145" width="7.28515625" style="66" customWidth="1"/>
    <col min="16146" max="16384" width="9.140625" style="66"/>
  </cols>
  <sheetData>
    <row r="1" spans="1:21" ht="18.75" customHeight="1" x14ac:dyDescent="0.25">
      <c r="A1" s="65" t="s">
        <v>218</v>
      </c>
    </row>
    <row r="2" spans="1:21" ht="8.25" customHeight="1" x14ac:dyDescent="0.25"/>
    <row r="3" spans="1:21" ht="30.75" customHeight="1" x14ac:dyDescent="0.25">
      <c r="A3" s="179" t="s">
        <v>102</v>
      </c>
      <c r="B3" s="179" t="s">
        <v>103</v>
      </c>
      <c r="C3" s="222" t="s">
        <v>199</v>
      </c>
      <c r="D3" s="223"/>
      <c r="E3" s="224"/>
      <c r="F3" s="219" t="s">
        <v>202</v>
      </c>
      <c r="G3" s="236"/>
      <c r="H3" s="237"/>
      <c r="I3" s="225" t="s">
        <v>215</v>
      </c>
      <c r="J3" s="226"/>
      <c r="K3" s="227"/>
      <c r="L3" s="216" t="s">
        <v>213</v>
      </c>
      <c r="M3" s="180" t="s">
        <v>206</v>
      </c>
      <c r="N3" s="180" t="s">
        <v>203</v>
      </c>
      <c r="O3" s="216" t="s">
        <v>204</v>
      </c>
      <c r="P3" s="216" t="s">
        <v>220</v>
      </c>
      <c r="Q3" s="239" t="s">
        <v>216</v>
      </c>
      <c r="R3" s="216" t="s">
        <v>221</v>
      </c>
      <c r="S3" s="180" t="s">
        <v>219</v>
      </c>
    </row>
    <row r="4" spans="1:21" x14ac:dyDescent="0.25">
      <c r="A4" s="179"/>
      <c r="B4" s="179"/>
      <c r="C4" s="217" t="s">
        <v>210</v>
      </c>
      <c r="D4" s="218" t="s">
        <v>200</v>
      </c>
      <c r="E4" s="218" t="s">
        <v>201</v>
      </c>
      <c r="F4" s="217" t="s">
        <v>210</v>
      </c>
      <c r="G4" s="180" t="s">
        <v>200</v>
      </c>
      <c r="H4" s="180" t="s">
        <v>201</v>
      </c>
      <c r="I4" s="217" t="s">
        <v>210</v>
      </c>
      <c r="J4" s="180" t="s">
        <v>200</v>
      </c>
      <c r="K4" s="219" t="s">
        <v>201</v>
      </c>
      <c r="L4" s="217"/>
      <c r="M4" s="180"/>
      <c r="N4" s="180"/>
      <c r="O4" s="217"/>
      <c r="P4" s="217"/>
      <c r="Q4" s="239"/>
      <c r="R4" s="217"/>
      <c r="S4" s="180"/>
    </row>
    <row r="5" spans="1:21" ht="31.5" customHeight="1" x14ac:dyDescent="0.25">
      <c r="A5" s="179"/>
      <c r="B5" s="179"/>
      <c r="C5" s="217"/>
      <c r="D5" s="216"/>
      <c r="E5" s="216"/>
      <c r="F5" s="217"/>
      <c r="G5" s="216"/>
      <c r="H5" s="216"/>
      <c r="I5" s="217"/>
      <c r="J5" s="216"/>
      <c r="K5" s="244"/>
      <c r="L5" s="217"/>
      <c r="M5" s="216"/>
      <c r="N5" s="216"/>
      <c r="O5" s="217"/>
      <c r="P5" s="217"/>
      <c r="Q5" s="239"/>
      <c r="R5" s="218"/>
      <c r="S5" s="180"/>
    </row>
    <row r="6" spans="1:21" x14ac:dyDescent="0.25">
      <c r="A6" s="71" t="s">
        <v>118</v>
      </c>
      <c r="B6" s="185" t="s">
        <v>83</v>
      </c>
      <c r="C6" s="153">
        <f>D6+E6</f>
        <v>167</v>
      </c>
      <c r="D6" s="147">
        <v>134</v>
      </c>
      <c r="E6" s="147">
        <v>33</v>
      </c>
      <c r="F6" s="147">
        <f>G6+H6</f>
        <v>67</v>
      </c>
      <c r="G6" s="147">
        <v>67</v>
      </c>
      <c r="H6" s="121">
        <v>0</v>
      </c>
      <c r="I6" s="121">
        <f>J6+K6</f>
        <v>63</v>
      </c>
      <c r="J6" s="121">
        <v>20</v>
      </c>
      <c r="K6" s="147">
        <v>43</v>
      </c>
      <c r="L6" s="147">
        <v>22</v>
      </c>
      <c r="M6" s="178"/>
      <c r="N6" s="245">
        <v>521</v>
      </c>
      <c r="O6" s="153">
        <f t="shared" ref="O6:O27" si="0">C6+G6</f>
        <v>234</v>
      </c>
      <c r="P6" s="245">
        <f>C6+C7+G6+G7</f>
        <v>639</v>
      </c>
      <c r="Q6" s="154">
        <f>H6+I6+L6</f>
        <v>85</v>
      </c>
      <c r="R6" s="72">
        <f t="shared" ref="R6:R27" si="1">O6+Q6</f>
        <v>319</v>
      </c>
      <c r="S6" s="238">
        <f>R6+R7</f>
        <v>802</v>
      </c>
    </row>
    <row r="7" spans="1:21" x14ac:dyDescent="0.25">
      <c r="A7" s="71" t="s">
        <v>120</v>
      </c>
      <c r="B7" s="185"/>
      <c r="C7" s="153">
        <f t="shared" ref="C7:C27" si="2">D7+E7</f>
        <v>381</v>
      </c>
      <c r="D7" s="147">
        <v>355</v>
      </c>
      <c r="E7" s="147">
        <v>26</v>
      </c>
      <c r="F7" s="151">
        <f t="shared" ref="F7:F27" si="3">G7+H7</f>
        <v>24</v>
      </c>
      <c r="G7" s="122">
        <v>24</v>
      </c>
      <c r="H7" s="122"/>
      <c r="I7" s="121">
        <f t="shared" ref="I7:I27" si="4">J7+K7</f>
        <v>56</v>
      </c>
      <c r="J7" s="121"/>
      <c r="K7" s="147">
        <v>56</v>
      </c>
      <c r="L7" s="122">
        <v>22</v>
      </c>
      <c r="M7" s="178"/>
      <c r="N7" s="245"/>
      <c r="O7" s="153">
        <f t="shared" si="0"/>
        <v>405</v>
      </c>
      <c r="P7" s="245"/>
      <c r="Q7" s="154">
        <f t="shared" ref="Q7:Q27" si="5">H7+I7+L7</f>
        <v>78</v>
      </c>
      <c r="R7" s="72">
        <f t="shared" si="1"/>
        <v>483</v>
      </c>
      <c r="S7" s="238"/>
    </row>
    <row r="8" spans="1:21" x14ac:dyDescent="0.25">
      <c r="A8" s="71" t="s">
        <v>122</v>
      </c>
      <c r="B8" s="185" t="s">
        <v>42</v>
      </c>
      <c r="C8" s="153">
        <f t="shared" si="2"/>
        <v>436</v>
      </c>
      <c r="D8" s="147">
        <v>227</v>
      </c>
      <c r="E8" s="147">
        <v>209</v>
      </c>
      <c r="F8" s="151">
        <f t="shared" si="3"/>
        <v>180</v>
      </c>
      <c r="G8" s="147">
        <v>81</v>
      </c>
      <c r="H8" s="147">
        <v>99</v>
      </c>
      <c r="I8" s="121">
        <f t="shared" si="4"/>
        <v>179</v>
      </c>
      <c r="J8" s="121">
        <v>43</v>
      </c>
      <c r="K8" s="147">
        <v>136</v>
      </c>
      <c r="L8" s="147">
        <v>5</v>
      </c>
      <c r="M8" s="178"/>
      <c r="N8" s="245">
        <v>779</v>
      </c>
      <c r="O8" s="153">
        <f t="shared" si="0"/>
        <v>517</v>
      </c>
      <c r="P8" s="240">
        <f>C8+C9+G8+G9</f>
        <v>672</v>
      </c>
      <c r="Q8" s="154">
        <f t="shared" si="5"/>
        <v>283</v>
      </c>
      <c r="R8" s="72">
        <f t="shared" si="1"/>
        <v>800</v>
      </c>
      <c r="S8" s="238">
        <f>R8+R9</f>
        <v>1047</v>
      </c>
      <c r="U8" s="66">
        <v>436</v>
      </c>
    </row>
    <row r="9" spans="1:21" x14ac:dyDescent="0.25">
      <c r="A9" s="71" t="s">
        <v>124</v>
      </c>
      <c r="B9" s="185"/>
      <c r="C9" s="153">
        <f t="shared" si="2"/>
        <v>123</v>
      </c>
      <c r="D9" s="147">
        <v>121</v>
      </c>
      <c r="E9" s="147">
        <v>2</v>
      </c>
      <c r="F9" s="151">
        <f t="shared" si="3"/>
        <v>50</v>
      </c>
      <c r="G9" s="147">
        <v>32</v>
      </c>
      <c r="H9" s="121">
        <v>18</v>
      </c>
      <c r="I9" s="121">
        <f t="shared" si="4"/>
        <v>74</v>
      </c>
      <c r="J9" s="121">
        <v>27</v>
      </c>
      <c r="K9" s="147">
        <v>47</v>
      </c>
      <c r="L9" s="147"/>
      <c r="M9" s="178"/>
      <c r="N9" s="245"/>
      <c r="O9" s="153">
        <f t="shared" si="0"/>
        <v>155</v>
      </c>
      <c r="P9" s="241"/>
      <c r="Q9" s="154">
        <f t="shared" si="5"/>
        <v>92</v>
      </c>
      <c r="R9" s="72">
        <f t="shared" si="1"/>
        <v>247</v>
      </c>
      <c r="S9" s="238"/>
      <c r="U9" s="66">
        <v>124</v>
      </c>
    </row>
    <row r="10" spans="1:21" ht="17.25" customHeight="1" x14ac:dyDescent="0.25">
      <c r="A10" s="71" t="s">
        <v>126</v>
      </c>
      <c r="B10" s="185" t="s">
        <v>57</v>
      </c>
      <c r="C10" s="153">
        <f t="shared" si="2"/>
        <v>56</v>
      </c>
      <c r="D10" s="147">
        <v>40</v>
      </c>
      <c r="E10" s="147">
        <v>16</v>
      </c>
      <c r="F10" s="151">
        <f t="shared" si="3"/>
        <v>29</v>
      </c>
      <c r="G10" s="147">
        <v>27</v>
      </c>
      <c r="H10" s="147">
        <v>2</v>
      </c>
      <c r="I10" s="121">
        <f t="shared" si="4"/>
        <v>77</v>
      </c>
      <c r="J10" s="147">
        <v>56</v>
      </c>
      <c r="K10" s="147">
        <v>21</v>
      </c>
      <c r="L10" s="147">
        <v>189</v>
      </c>
      <c r="M10" s="80"/>
      <c r="N10" s="231">
        <v>654</v>
      </c>
      <c r="O10" s="153">
        <f t="shared" si="0"/>
        <v>83</v>
      </c>
      <c r="P10" s="231">
        <f>C10+C11+C12+C13+G10+G11+G12+G13</f>
        <v>615</v>
      </c>
      <c r="Q10" s="154">
        <f t="shared" si="5"/>
        <v>268</v>
      </c>
      <c r="R10" s="72">
        <f t="shared" si="1"/>
        <v>351</v>
      </c>
      <c r="S10" s="238">
        <f>R10+R11+R12+R13</f>
        <v>1129</v>
      </c>
    </row>
    <row r="11" spans="1:21" x14ac:dyDescent="0.25">
      <c r="A11" s="71" t="s">
        <v>128</v>
      </c>
      <c r="B11" s="185"/>
      <c r="C11" s="153">
        <f t="shared" si="2"/>
        <v>160</v>
      </c>
      <c r="D11" s="147">
        <v>160</v>
      </c>
      <c r="E11" s="147"/>
      <c r="F11" s="151">
        <f t="shared" si="3"/>
        <v>66</v>
      </c>
      <c r="G11" s="147">
        <v>66</v>
      </c>
      <c r="H11" s="121"/>
      <c r="I11" s="121">
        <f t="shared" si="4"/>
        <v>41</v>
      </c>
      <c r="J11" s="121">
        <v>41</v>
      </c>
      <c r="K11" s="147"/>
      <c r="L11" s="147">
        <v>12</v>
      </c>
      <c r="M11" s="80"/>
      <c r="N11" s="231"/>
      <c r="O11" s="153">
        <f t="shared" si="0"/>
        <v>226</v>
      </c>
      <c r="P11" s="231"/>
      <c r="Q11" s="154">
        <f t="shared" si="5"/>
        <v>53</v>
      </c>
      <c r="R11" s="72">
        <f t="shared" si="1"/>
        <v>279</v>
      </c>
      <c r="S11" s="238"/>
    </row>
    <row r="12" spans="1:21" x14ac:dyDescent="0.25">
      <c r="A12" s="71" t="s">
        <v>130</v>
      </c>
      <c r="B12" s="185"/>
      <c r="C12" s="153">
        <f t="shared" si="2"/>
        <v>69</v>
      </c>
      <c r="D12" s="147">
        <v>64</v>
      </c>
      <c r="E12" s="147">
        <v>5</v>
      </c>
      <c r="F12" s="151">
        <f t="shared" si="3"/>
        <v>34</v>
      </c>
      <c r="G12" s="147">
        <v>31</v>
      </c>
      <c r="H12" s="121">
        <v>3</v>
      </c>
      <c r="I12" s="121">
        <f t="shared" si="4"/>
        <v>37</v>
      </c>
      <c r="J12" s="121">
        <v>34</v>
      </c>
      <c r="K12" s="147">
        <v>3</v>
      </c>
      <c r="L12" s="147">
        <v>24</v>
      </c>
      <c r="M12" s="80"/>
      <c r="N12" s="231"/>
      <c r="O12" s="153">
        <f t="shared" si="0"/>
        <v>100</v>
      </c>
      <c r="P12" s="231"/>
      <c r="Q12" s="154">
        <f t="shared" si="5"/>
        <v>64</v>
      </c>
      <c r="R12" s="72">
        <f t="shared" si="1"/>
        <v>164</v>
      </c>
      <c r="S12" s="238"/>
    </row>
    <row r="13" spans="1:21" x14ac:dyDescent="0.25">
      <c r="A13" s="71" t="s">
        <v>132</v>
      </c>
      <c r="B13" s="185"/>
      <c r="C13" s="153">
        <f t="shared" si="2"/>
        <v>181</v>
      </c>
      <c r="D13" s="147">
        <v>156</v>
      </c>
      <c r="E13" s="147">
        <v>25</v>
      </c>
      <c r="F13" s="151">
        <f t="shared" si="3"/>
        <v>53</v>
      </c>
      <c r="G13" s="147">
        <v>25</v>
      </c>
      <c r="H13" s="121">
        <v>28</v>
      </c>
      <c r="I13" s="121">
        <f t="shared" si="4"/>
        <v>84</v>
      </c>
      <c r="J13" s="121">
        <v>48</v>
      </c>
      <c r="K13" s="147">
        <v>36</v>
      </c>
      <c r="L13" s="147">
        <v>17</v>
      </c>
      <c r="M13" s="80"/>
      <c r="N13" s="231"/>
      <c r="O13" s="153">
        <f t="shared" si="0"/>
        <v>206</v>
      </c>
      <c r="P13" s="231"/>
      <c r="Q13" s="154">
        <f t="shared" si="5"/>
        <v>129</v>
      </c>
      <c r="R13" s="72">
        <f t="shared" si="1"/>
        <v>335</v>
      </c>
      <c r="S13" s="238"/>
    </row>
    <row r="14" spans="1:21" x14ac:dyDescent="0.25">
      <c r="A14" s="71" t="s">
        <v>134</v>
      </c>
      <c r="B14" s="144" t="s">
        <v>135</v>
      </c>
      <c r="C14" s="153">
        <f t="shared" si="2"/>
        <v>256</v>
      </c>
      <c r="D14" s="147">
        <v>216</v>
      </c>
      <c r="E14" s="147">
        <v>40</v>
      </c>
      <c r="F14" s="151">
        <f t="shared" si="3"/>
        <v>137</v>
      </c>
      <c r="G14" s="147">
        <v>137</v>
      </c>
      <c r="H14" s="147"/>
      <c r="I14" s="121">
        <f t="shared" si="4"/>
        <v>80</v>
      </c>
      <c r="J14" s="147"/>
      <c r="K14" s="121">
        <v>80</v>
      </c>
      <c r="L14" s="147">
        <v>15</v>
      </c>
      <c r="M14" s="146"/>
      <c r="N14" s="71">
        <v>376</v>
      </c>
      <c r="O14" s="153">
        <f t="shared" si="0"/>
        <v>393</v>
      </c>
      <c r="P14" s="71">
        <f>C14+F14</f>
        <v>393</v>
      </c>
      <c r="Q14" s="154">
        <f t="shared" si="5"/>
        <v>95</v>
      </c>
      <c r="R14" s="72">
        <f t="shared" si="1"/>
        <v>488</v>
      </c>
      <c r="S14" s="74">
        <f>R14</f>
        <v>488</v>
      </c>
      <c r="U14" s="66">
        <f>810-560</f>
        <v>250</v>
      </c>
    </row>
    <row r="15" spans="1:21" x14ac:dyDescent="0.25">
      <c r="A15" s="71" t="s">
        <v>137</v>
      </c>
      <c r="B15" s="192" t="s">
        <v>18</v>
      </c>
      <c r="C15" s="153">
        <f t="shared" si="2"/>
        <v>164</v>
      </c>
      <c r="D15" s="155">
        <v>155</v>
      </c>
      <c r="E15" s="147">
        <v>9</v>
      </c>
      <c r="F15" s="151">
        <f t="shared" si="3"/>
        <v>132</v>
      </c>
      <c r="G15" s="147">
        <v>132</v>
      </c>
      <c r="H15" s="147"/>
      <c r="I15" s="121">
        <f t="shared" si="4"/>
        <v>31</v>
      </c>
      <c r="J15" s="147">
        <v>31</v>
      </c>
      <c r="K15" s="147"/>
      <c r="L15" s="147">
        <v>31</v>
      </c>
      <c r="M15" s="178"/>
      <c r="N15" s="231">
        <v>687</v>
      </c>
      <c r="O15" s="153">
        <f t="shared" si="0"/>
        <v>296</v>
      </c>
      <c r="P15" s="246">
        <f>C15+C16+C17+G15+G16+G17</f>
        <v>708</v>
      </c>
      <c r="Q15" s="154">
        <f t="shared" si="5"/>
        <v>62</v>
      </c>
      <c r="R15" s="72">
        <f t="shared" si="1"/>
        <v>358</v>
      </c>
      <c r="S15" s="238">
        <f>R15+R16+R17</f>
        <v>899</v>
      </c>
    </row>
    <row r="16" spans="1:21" x14ac:dyDescent="0.25">
      <c r="A16" s="71" t="s">
        <v>139</v>
      </c>
      <c r="B16" s="193"/>
      <c r="C16" s="153">
        <f t="shared" si="2"/>
        <v>210</v>
      </c>
      <c r="D16" s="155">
        <v>152</v>
      </c>
      <c r="E16" s="147">
        <v>58</v>
      </c>
      <c r="F16" s="151">
        <f t="shared" si="3"/>
        <v>5</v>
      </c>
      <c r="G16" s="147">
        <v>5</v>
      </c>
      <c r="H16" s="147"/>
      <c r="I16" s="121">
        <f t="shared" si="4"/>
        <v>0</v>
      </c>
      <c r="J16" s="147"/>
      <c r="K16" s="147"/>
      <c r="L16" s="147"/>
      <c r="M16" s="178"/>
      <c r="N16" s="231"/>
      <c r="O16" s="153">
        <f t="shared" si="0"/>
        <v>215</v>
      </c>
      <c r="P16" s="231"/>
      <c r="Q16" s="154">
        <f t="shared" si="5"/>
        <v>0</v>
      </c>
      <c r="R16" s="72">
        <f t="shared" si="1"/>
        <v>215</v>
      </c>
      <c r="S16" s="238"/>
    </row>
    <row r="17" spans="1:21" x14ac:dyDescent="0.25">
      <c r="A17" s="71" t="s">
        <v>141</v>
      </c>
      <c r="B17" s="194"/>
      <c r="C17" s="153">
        <f t="shared" si="2"/>
        <v>111</v>
      </c>
      <c r="D17" s="155">
        <v>96</v>
      </c>
      <c r="E17" s="147">
        <v>15</v>
      </c>
      <c r="F17" s="151">
        <f t="shared" si="3"/>
        <v>111</v>
      </c>
      <c r="G17" s="147">
        <v>86</v>
      </c>
      <c r="H17" s="147">
        <v>25</v>
      </c>
      <c r="I17" s="121">
        <f t="shared" si="4"/>
        <v>82</v>
      </c>
      <c r="J17" s="147">
        <v>70</v>
      </c>
      <c r="K17" s="147">
        <v>12</v>
      </c>
      <c r="L17" s="147">
        <v>22</v>
      </c>
      <c r="M17" s="178"/>
      <c r="N17" s="231"/>
      <c r="O17" s="153">
        <f t="shared" si="0"/>
        <v>197</v>
      </c>
      <c r="P17" s="231"/>
      <c r="Q17" s="154">
        <f t="shared" si="5"/>
        <v>129</v>
      </c>
      <c r="R17" s="72">
        <f t="shared" si="1"/>
        <v>326</v>
      </c>
      <c r="S17" s="238"/>
    </row>
    <row r="18" spans="1:21" x14ac:dyDescent="0.25">
      <c r="A18" s="71" t="s">
        <v>143</v>
      </c>
      <c r="B18" s="144" t="s">
        <v>208</v>
      </c>
      <c r="C18" s="153">
        <f t="shared" si="2"/>
        <v>604</v>
      </c>
      <c r="D18" s="147">
        <v>556</v>
      </c>
      <c r="E18" s="147">
        <v>48</v>
      </c>
      <c r="F18" s="151">
        <f t="shared" si="3"/>
        <v>266</v>
      </c>
      <c r="G18" s="147">
        <v>153</v>
      </c>
      <c r="H18" s="147">
        <v>113</v>
      </c>
      <c r="I18" s="121">
        <f t="shared" si="4"/>
        <v>114</v>
      </c>
      <c r="J18" s="147">
        <v>69</v>
      </c>
      <c r="K18" s="147">
        <v>45</v>
      </c>
      <c r="L18" s="147"/>
      <c r="M18" s="145"/>
      <c r="N18" s="147">
        <v>729</v>
      </c>
      <c r="O18" s="153">
        <f t="shared" si="0"/>
        <v>757</v>
      </c>
      <c r="P18" s="147">
        <f>C18+G18</f>
        <v>757</v>
      </c>
      <c r="Q18" s="154">
        <f t="shared" si="5"/>
        <v>227</v>
      </c>
      <c r="R18" s="72">
        <f t="shared" si="1"/>
        <v>984</v>
      </c>
      <c r="S18" s="74">
        <f>R18</f>
        <v>984</v>
      </c>
    </row>
    <row r="19" spans="1:21" x14ac:dyDescent="0.25">
      <c r="A19" s="71" t="s">
        <v>145</v>
      </c>
      <c r="B19" s="192" t="s">
        <v>28</v>
      </c>
      <c r="C19" s="153">
        <f t="shared" si="2"/>
        <v>453</v>
      </c>
      <c r="D19" s="147">
        <v>234</v>
      </c>
      <c r="E19" s="147">
        <v>219</v>
      </c>
      <c r="F19" s="151">
        <f t="shared" si="3"/>
        <v>205</v>
      </c>
      <c r="G19" s="147">
        <v>175</v>
      </c>
      <c r="H19" s="147">
        <v>30</v>
      </c>
      <c r="I19" s="121">
        <f t="shared" si="4"/>
        <v>235</v>
      </c>
      <c r="J19" s="147">
        <v>89</v>
      </c>
      <c r="K19" s="147">
        <v>146</v>
      </c>
      <c r="L19" s="147">
        <v>14</v>
      </c>
      <c r="M19" s="80"/>
      <c r="N19" s="247">
        <v>1153</v>
      </c>
      <c r="O19" s="153">
        <f t="shared" si="0"/>
        <v>628</v>
      </c>
      <c r="P19" s="247">
        <f>C19+C20+C21+G19+G20+G21</f>
        <v>1293</v>
      </c>
      <c r="Q19" s="154">
        <f t="shared" si="5"/>
        <v>279</v>
      </c>
      <c r="R19" s="72">
        <f t="shared" si="1"/>
        <v>907</v>
      </c>
      <c r="S19" s="238">
        <f>R19+R20+R21</f>
        <v>1819</v>
      </c>
    </row>
    <row r="20" spans="1:21" x14ac:dyDescent="0.25">
      <c r="A20" s="71" t="s">
        <v>147</v>
      </c>
      <c r="B20" s="193"/>
      <c r="C20" s="153">
        <f t="shared" si="2"/>
        <v>273</v>
      </c>
      <c r="D20" s="147">
        <v>223</v>
      </c>
      <c r="E20" s="147">
        <v>50</v>
      </c>
      <c r="F20" s="151">
        <f t="shared" si="3"/>
        <v>252</v>
      </c>
      <c r="G20" s="122">
        <v>212</v>
      </c>
      <c r="H20" s="122">
        <v>40</v>
      </c>
      <c r="I20" s="121">
        <f t="shared" si="4"/>
        <v>197</v>
      </c>
      <c r="J20" s="147">
        <v>92</v>
      </c>
      <c r="K20" s="147">
        <v>105</v>
      </c>
      <c r="L20" s="147">
        <v>10</v>
      </c>
      <c r="M20" s="80"/>
      <c r="N20" s="247"/>
      <c r="O20" s="153">
        <f t="shared" si="0"/>
        <v>485</v>
      </c>
      <c r="P20" s="247"/>
      <c r="Q20" s="154">
        <f t="shared" si="5"/>
        <v>247</v>
      </c>
      <c r="R20" s="72">
        <f t="shared" si="1"/>
        <v>732</v>
      </c>
      <c r="S20" s="238"/>
    </row>
    <row r="21" spans="1:21" x14ac:dyDescent="0.25">
      <c r="A21" s="71" t="s">
        <v>149</v>
      </c>
      <c r="B21" s="194"/>
      <c r="C21" s="153">
        <f t="shared" si="2"/>
        <v>180</v>
      </c>
      <c r="D21" s="147">
        <v>180</v>
      </c>
      <c r="E21" s="147"/>
      <c r="F21" s="151">
        <f t="shared" si="3"/>
        <v>0</v>
      </c>
      <c r="G21" s="147"/>
      <c r="H21" s="147"/>
      <c r="I21" s="121">
        <f t="shared" si="4"/>
        <v>0</v>
      </c>
      <c r="J21" s="147"/>
      <c r="K21" s="147"/>
      <c r="L21" s="147"/>
      <c r="M21" s="145"/>
      <c r="N21" s="247"/>
      <c r="O21" s="153">
        <f t="shared" si="0"/>
        <v>180</v>
      </c>
      <c r="P21" s="247"/>
      <c r="Q21" s="154">
        <f t="shared" si="5"/>
        <v>0</v>
      </c>
      <c r="R21" s="72">
        <f t="shared" si="1"/>
        <v>180</v>
      </c>
      <c r="S21" s="238"/>
    </row>
    <row r="22" spans="1:21" x14ac:dyDescent="0.25">
      <c r="A22" s="71" t="s">
        <v>151</v>
      </c>
      <c r="B22" s="144" t="s">
        <v>79</v>
      </c>
      <c r="C22" s="153">
        <f t="shared" si="2"/>
        <v>377</v>
      </c>
      <c r="D22" s="147">
        <v>371</v>
      </c>
      <c r="E22" s="147">
        <v>6</v>
      </c>
      <c r="F22" s="151">
        <f t="shared" si="3"/>
        <v>159</v>
      </c>
      <c r="G22" s="147">
        <v>158</v>
      </c>
      <c r="H22" s="147">
        <v>1</v>
      </c>
      <c r="I22" s="121">
        <f t="shared" si="4"/>
        <v>39</v>
      </c>
      <c r="J22" s="147">
        <v>24</v>
      </c>
      <c r="K22" s="147">
        <v>15</v>
      </c>
      <c r="L22" s="147">
        <v>9</v>
      </c>
      <c r="M22" s="145"/>
      <c r="N22" s="147">
        <v>587</v>
      </c>
      <c r="O22" s="153">
        <f t="shared" si="0"/>
        <v>535</v>
      </c>
      <c r="P22" s="147">
        <f>C22+G22</f>
        <v>535</v>
      </c>
      <c r="Q22" s="154">
        <f t="shared" si="5"/>
        <v>49</v>
      </c>
      <c r="R22" s="72">
        <f t="shared" si="1"/>
        <v>584</v>
      </c>
      <c r="S22" s="74">
        <f>R22</f>
        <v>584</v>
      </c>
    </row>
    <row r="23" spans="1:21" x14ac:dyDescent="0.25">
      <c r="A23" s="71" t="s">
        <v>153</v>
      </c>
      <c r="B23" s="185" t="s">
        <v>73</v>
      </c>
      <c r="C23" s="153">
        <f t="shared" si="2"/>
        <v>163</v>
      </c>
      <c r="D23" s="147">
        <v>139</v>
      </c>
      <c r="E23" s="147">
        <v>24</v>
      </c>
      <c r="F23" s="151">
        <f t="shared" si="3"/>
        <v>189</v>
      </c>
      <c r="G23" s="147">
        <v>159</v>
      </c>
      <c r="H23" s="147">
        <v>30</v>
      </c>
      <c r="I23" s="121">
        <f t="shared" si="4"/>
        <v>83</v>
      </c>
      <c r="J23" s="147">
        <v>36</v>
      </c>
      <c r="K23" s="147">
        <v>47</v>
      </c>
      <c r="L23" s="147"/>
      <c r="M23" s="80"/>
      <c r="N23" s="247">
        <v>622</v>
      </c>
      <c r="O23" s="153">
        <f t="shared" si="0"/>
        <v>322</v>
      </c>
      <c r="P23" s="242">
        <f>C23+C24+G23+G24</f>
        <v>704</v>
      </c>
      <c r="Q23" s="154">
        <f t="shared" si="5"/>
        <v>113</v>
      </c>
      <c r="R23" s="72">
        <f t="shared" si="1"/>
        <v>435</v>
      </c>
      <c r="S23" s="238">
        <f>R23+R24</f>
        <v>991</v>
      </c>
    </row>
    <row r="24" spans="1:21" x14ac:dyDescent="0.25">
      <c r="A24" s="71" t="s">
        <v>155</v>
      </c>
      <c r="B24" s="185"/>
      <c r="C24" s="153">
        <f t="shared" si="2"/>
        <v>220</v>
      </c>
      <c r="D24" s="147">
        <v>196</v>
      </c>
      <c r="E24" s="147">
        <v>24</v>
      </c>
      <c r="F24" s="151">
        <f t="shared" si="3"/>
        <v>210</v>
      </c>
      <c r="G24" s="147">
        <v>162</v>
      </c>
      <c r="H24" s="147">
        <v>48</v>
      </c>
      <c r="I24" s="121">
        <f t="shared" si="4"/>
        <v>64</v>
      </c>
      <c r="J24" s="147">
        <v>22</v>
      </c>
      <c r="K24" s="147">
        <v>42</v>
      </c>
      <c r="L24" s="147">
        <v>62</v>
      </c>
      <c r="M24" s="146"/>
      <c r="N24" s="247"/>
      <c r="O24" s="153">
        <f t="shared" si="0"/>
        <v>382</v>
      </c>
      <c r="P24" s="243"/>
      <c r="Q24" s="154">
        <f t="shared" si="5"/>
        <v>174</v>
      </c>
      <c r="R24" s="72">
        <f t="shared" si="1"/>
        <v>556</v>
      </c>
      <c r="S24" s="238"/>
      <c r="T24" s="66">
        <f>362+193</f>
        <v>555</v>
      </c>
      <c r="U24" s="66">
        <f>C24+F24+I24+L24</f>
        <v>556</v>
      </c>
    </row>
    <row r="25" spans="1:21" x14ac:dyDescent="0.25">
      <c r="A25" s="71" t="s">
        <v>157</v>
      </c>
      <c r="B25" s="144" t="s">
        <v>65</v>
      </c>
      <c r="C25" s="153">
        <f t="shared" si="2"/>
        <v>385</v>
      </c>
      <c r="D25" s="147">
        <v>310</v>
      </c>
      <c r="E25" s="147">
        <v>75</v>
      </c>
      <c r="F25" s="151">
        <f t="shared" si="3"/>
        <v>404</v>
      </c>
      <c r="G25" s="147">
        <v>232</v>
      </c>
      <c r="H25" s="147">
        <v>172</v>
      </c>
      <c r="I25" s="121">
        <f t="shared" si="4"/>
        <v>172</v>
      </c>
      <c r="J25" s="147"/>
      <c r="K25" s="147">
        <v>172</v>
      </c>
      <c r="L25" s="147">
        <v>14</v>
      </c>
      <c r="M25" s="145"/>
      <c r="N25" s="147">
        <v>513</v>
      </c>
      <c r="O25" s="153">
        <f t="shared" si="0"/>
        <v>617</v>
      </c>
      <c r="P25" s="147">
        <f>C25+G25</f>
        <v>617</v>
      </c>
      <c r="Q25" s="154">
        <f t="shared" si="5"/>
        <v>358</v>
      </c>
      <c r="R25" s="72">
        <f t="shared" si="1"/>
        <v>975</v>
      </c>
      <c r="S25" s="74">
        <f>R25</f>
        <v>975</v>
      </c>
    </row>
    <row r="26" spans="1:21" x14ac:dyDescent="0.25">
      <c r="A26" s="71" t="s">
        <v>159</v>
      </c>
      <c r="B26" s="192" t="s">
        <v>13</v>
      </c>
      <c r="C26" s="153">
        <f t="shared" si="2"/>
        <v>147</v>
      </c>
      <c r="D26" s="147">
        <v>121</v>
      </c>
      <c r="E26" s="147">
        <v>26</v>
      </c>
      <c r="F26" s="151">
        <f t="shared" si="3"/>
        <v>96</v>
      </c>
      <c r="G26" s="147">
        <v>63</v>
      </c>
      <c r="H26" s="147">
        <v>33</v>
      </c>
      <c r="I26" s="121">
        <f t="shared" si="4"/>
        <v>148</v>
      </c>
      <c r="J26" s="147">
        <v>62</v>
      </c>
      <c r="K26" s="147">
        <v>86</v>
      </c>
      <c r="L26" s="147">
        <v>12</v>
      </c>
      <c r="M26" s="80"/>
      <c r="N26" s="231">
        <v>533</v>
      </c>
      <c r="O26" s="153">
        <f t="shared" si="0"/>
        <v>210</v>
      </c>
      <c r="P26" s="231">
        <f>C26+C27+G26+G27</f>
        <v>414</v>
      </c>
      <c r="Q26" s="154">
        <f t="shared" si="5"/>
        <v>193</v>
      </c>
      <c r="R26" s="72">
        <f t="shared" si="1"/>
        <v>403</v>
      </c>
      <c r="S26" s="238">
        <f>R26+R27</f>
        <v>692</v>
      </c>
    </row>
    <row r="27" spans="1:21" x14ac:dyDescent="0.25">
      <c r="A27" s="71" t="s">
        <v>161</v>
      </c>
      <c r="B27" s="194"/>
      <c r="C27" s="153">
        <f t="shared" si="2"/>
        <v>127</v>
      </c>
      <c r="D27" s="147">
        <v>106</v>
      </c>
      <c r="E27" s="147">
        <v>21</v>
      </c>
      <c r="F27" s="151">
        <f t="shared" si="3"/>
        <v>95</v>
      </c>
      <c r="G27" s="147">
        <v>77</v>
      </c>
      <c r="H27" s="147">
        <v>18</v>
      </c>
      <c r="I27" s="121">
        <f t="shared" si="4"/>
        <v>59</v>
      </c>
      <c r="J27" s="147">
        <v>5</v>
      </c>
      <c r="K27" s="147">
        <v>54</v>
      </c>
      <c r="L27" s="147">
        <v>8</v>
      </c>
      <c r="M27" s="80"/>
      <c r="N27" s="231"/>
      <c r="O27" s="153">
        <f t="shared" si="0"/>
        <v>204</v>
      </c>
      <c r="P27" s="231"/>
      <c r="Q27" s="154">
        <f t="shared" si="5"/>
        <v>85</v>
      </c>
      <c r="R27" s="72">
        <f t="shared" si="1"/>
        <v>289</v>
      </c>
      <c r="S27" s="238"/>
      <c r="U27" s="158">
        <f>P28+Q28</f>
        <v>10410</v>
      </c>
    </row>
    <row r="28" spans="1:21" x14ac:dyDescent="0.25">
      <c r="A28" s="87" t="s">
        <v>163</v>
      </c>
      <c r="B28" s="72"/>
      <c r="C28" s="128">
        <f>SUM(C6:C27)</f>
        <v>5243</v>
      </c>
      <c r="D28" s="128">
        <f t="shared" ref="D28:K28" si="6">SUM(D6:D27)</f>
        <v>4312</v>
      </c>
      <c r="E28" s="128">
        <f t="shared" si="6"/>
        <v>931</v>
      </c>
      <c r="F28" s="128">
        <f>SUM(F6:F27)</f>
        <v>2764</v>
      </c>
      <c r="G28" s="128">
        <f t="shared" si="6"/>
        <v>2104</v>
      </c>
      <c r="H28" s="128">
        <f t="shared" si="6"/>
        <v>660</v>
      </c>
      <c r="I28" s="128">
        <f>SUM(I6:I27)</f>
        <v>1915</v>
      </c>
      <c r="J28" s="128">
        <f t="shared" si="6"/>
        <v>769</v>
      </c>
      <c r="K28" s="128">
        <f t="shared" si="6"/>
        <v>1146</v>
      </c>
      <c r="L28" s="128">
        <f>SUM(L6:L27)</f>
        <v>488</v>
      </c>
      <c r="M28" s="89"/>
      <c r="N28" s="128">
        <f>SUM(N6:N27)</f>
        <v>7154</v>
      </c>
      <c r="O28" s="148">
        <f>SUM(O6:O27)</f>
        <v>7347</v>
      </c>
      <c r="P28" s="148">
        <f>P6+P8+P10+P14+P15+P18+P19+P22+P23+P25+P26</f>
        <v>7347</v>
      </c>
      <c r="Q28" s="157">
        <f>SUM(Q6:Q27)</f>
        <v>3063</v>
      </c>
      <c r="R28" s="87">
        <f>SUM(R6:R27)</f>
        <v>10410</v>
      </c>
      <c r="S28" s="87">
        <f>SUM(S6:S27)</f>
        <v>10410</v>
      </c>
    </row>
    <row r="29" spans="1:21" x14ac:dyDescent="0.25">
      <c r="A29" s="66" t="s">
        <v>217</v>
      </c>
    </row>
    <row r="30" spans="1:21" x14ac:dyDescent="0.25">
      <c r="A30" s="66" t="s">
        <v>222</v>
      </c>
    </row>
    <row r="31" spans="1:21" x14ac:dyDescent="0.25">
      <c r="A31" s="66" t="s">
        <v>223</v>
      </c>
    </row>
    <row r="32" spans="1:21" x14ac:dyDescent="0.25">
      <c r="A32" s="66" t="s">
        <v>224</v>
      </c>
    </row>
  </sheetData>
  <mergeCells count="53">
    <mergeCell ref="B15:B17"/>
    <mergeCell ref="N15:N17"/>
    <mergeCell ref="P15:P17"/>
    <mergeCell ref="M15:M17"/>
    <mergeCell ref="B26:B27"/>
    <mergeCell ref="N26:N27"/>
    <mergeCell ref="P26:P27"/>
    <mergeCell ref="B19:B21"/>
    <mergeCell ref="N19:N21"/>
    <mergeCell ref="P19:P21"/>
    <mergeCell ref="B23:B24"/>
    <mergeCell ref="N23:N24"/>
    <mergeCell ref="B8:B9"/>
    <mergeCell ref="N8:N9"/>
    <mergeCell ref="M8:M9"/>
    <mergeCell ref="M6:M7"/>
    <mergeCell ref="B10:B13"/>
    <mergeCell ref="N10:N13"/>
    <mergeCell ref="J4:J5"/>
    <mergeCell ref="K4:K5"/>
    <mergeCell ref="B6:B7"/>
    <mergeCell ref="N6:N7"/>
    <mergeCell ref="P6:P7"/>
    <mergeCell ref="A3:A5"/>
    <mergeCell ref="B3:B5"/>
    <mergeCell ref="N3:N5"/>
    <mergeCell ref="P3:P5"/>
    <mergeCell ref="C3:E3"/>
    <mergeCell ref="I3:K3"/>
    <mergeCell ref="L3:L5"/>
    <mergeCell ref="M3:M5"/>
    <mergeCell ref="C4:C5"/>
    <mergeCell ref="D4:D5"/>
    <mergeCell ref="E4:E5"/>
    <mergeCell ref="F4:F5"/>
    <mergeCell ref="G4:G5"/>
    <mergeCell ref="H4:H5"/>
    <mergeCell ref="I4:I5"/>
    <mergeCell ref="F3:H3"/>
    <mergeCell ref="Q3:Q5"/>
    <mergeCell ref="P8:P9"/>
    <mergeCell ref="P23:P24"/>
    <mergeCell ref="O3:O5"/>
    <mergeCell ref="R3:R5"/>
    <mergeCell ref="P10:P13"/>
    <mergeCell ref="S19:S21"/>
    <mergeCell ref="S23:S24"/>
    <mergeCell ref="S26:S27"/>
    <mergeCell ref="S3:S5"/>
    <mergeCell ref="S6:S7"/>
    <mergeCell ref="S8:S9"/>
    <mergeCell ref="S10:S13"/>
    <mergeCell ref="S15:S17"/>
  </mergeCells>
  <pageMargins left="0.2" right="0.2" top="0.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A3" sqref="A3:N17"/>
    </sheetView>
  </sheetViews>
  <sheetFormatPr defaultRowHeight="15.75" x14ac:dyDescent="0.25"/>
  <cols>
    <col min="1" max="1" width="15" style="66" customWidth="1"/>
    <col min="2" max="2" width="5.140625" style="66" customWidth="1"/>
    <col min="3" max="3" width="7" style="66" customWidth="1"/>
    <col min="4" max="4" width="6.42578125" style="66" customWidth="1"/>
    <col min="5" max="5" width="6" style="66" customWidth="1"/>
    <col min="6" max="6" width="6.28515625" style="66" customWidth="1"/>
    <col min="7" max="7" width="6.140625" style="66" customWidth="1"/>
    <col min="8" max="8" width="5.85546875" style="66" customWidth="1"/>
    <col min="9" max="9" width="5.42578125" style="66" customWidth="1"/>
    <col min="10" max="10" width="6.140625" style="66" customWidth="1"/>
    <col min="11" max="11" width="5" style="66" customWidth="1"/>
    <col min="12" max="12" width="8.7109375" style="66" hidden="1" customWidth="1"/>
    <col min="13" max="13" width="5.85546875" style="66" customWidth="1"/>
    <col min="14" max="14" width="7" style="66" customWidth="1"/>
    <col min="15" max="254" width="9.140625" style="66"/>
    <col min="255" max="255" width="20.7109375" style="66" customWidth="1"/>
    <col min="256" max="256" width="11.5703125" style="66" customWidth="1"/>
    <col min="257" max="257" width="42.5703125" style="66" customWidth="1"/>
    <col min="258" max="258" width="7.7109375" style="66" customWidth="1"/>
    <col min="259" max="259" width="7" style="66" customWidth="1"/>
    <col min="260" max="260" width="7.28515625" style="66" customWidth="1"/>
    <col min="261" max="261" width="6" style="66" customWidth="1"/>
    <col min="262" max="262" width="6.85546875" style="66" customWidth="1"/>
    <col min="263" max="263" width="8.85546875" style="66" customWidth="1"/>
    <col min="264" max="264" width="5.140625" style="66" customWidth="1"/>
    <col min="265" max="265" width="7.7109375" style="66" customWidth="1"/>
    <col min="266" max="266" width="7.28515625" style="66" customWidth="1"/>
    <col min="267" max="510" width="9.140625" style="66"/>
    <col min="511" max="511" width="20.7109375" style="66" customWidth="1"/>
    <col min="512" max="512" width="11.5703125" style="66" customWidth="1"/>
    <col min="513" max="513" width="42.5703125" style="66" customWidth="1"/>
    <col min="514" max="514" width="7.7109375" style="66" customWidth="1"/>
    <col min="515" max="515" width="7" style="66" customWidth="1"/>
    <col min="516" max="516" width="7.28515625" style="66" customWidth="1"/>
    <col min="517" max="517" width="6" style="66" customWidth="1"/>
    <col min="518" max="518" width="6.85546875" style="66" customWidth="1"/>
    <col min="519" max="519" width="8.85546875" style="66" customWidth="1"/>
    <col min="520" max="520" width="5.140625" style="66" customWidth="1"/>
    <col min="521" max="521" width="7.7109375" style="66" customWidth="1"/>
    <col min="522" max="522" width="7.28515625" style="66" customWidth="1"/>
    <col min="523" max="766" width="9.140625" style="66"/>
    <col min="767" max="767" width="20.7109375" style="66" customWidth="1"/>
    <col min="768" max="768" width="11.5703125" style="66" customWidth="1"/>
    <col min="769" max="769" width="42.5703125" style="66" customWidth="1"/>
    <col min="770" max="770" width="7.7109375" style="66" customWidth="1"/>
    <col min="771" max="771" width="7" style="66" customWidth="1"/>
    <col min="772" max="772" width="7.28515625" style="66" customWidth="1"/>
    <col min="773" max="773" width="6" style="66" customWidth="1"/>
    <col min="774" max="774" width="6.85546875" style="66" customWidth="1"/>
    <col min="775" max="775" width="8.85546875" style="66" customWidth="1"/>
    <col min="776" max="776" width="5.140625" style="66" customWidth="1"/>
    <col min="777" max="777" width="7.7109375" style="66" customWidth="1"/>
    <col min="778" max="778" width="7.28515625" style="66" customWidth="1"/>
    <col min="779" max="1022" width="9.140625" style="66"/>
    <col min="1023" max="1023" width="20.7109375" style="66" customWidth="1"/>
    <col min="1024" max="1024" width="11.5703125" style="66" customWidth="1"/>
    <col min="1025" max="1025" width="42.5703125" style="66" customWidth="1"/>
    <col min="1026" max="1026" width="7.7109375" style="66" customWidth="1"/>
    <col min="1027" max="1027" width="7" style="66" customWidth="1"/>
    <col min="1028" max="1028" width="7.28515625" style="66" customWidth="1"/>
    <col min="1029" max="1029" width="6" style="66" customWidth="1"/>
    <col min="1030" max="1030" width="6.85546875" style="66" customWidth="1"/>
    <col min="1031" max="1031" width="8.85546875" style="66" customWidth="1"/>
    <col min="1032" max="1032" width="5.140625" style="66" customWidth="1"/>
    <col min="1033" max="1033" width="7.7109375" style="66" customWidth="1"/>
    <col min="1034" max="1034" width="7.28515625" style="66" customWidth="1"/>
    <col min="1035" max="1278" width="9.140625" style="66"/>
    <col min="1279" max="1279" width="20.7109375" style="66" customWidth="1"/>
    <col min="1280" max="1280" width="11.5703125" style="66" customWidth="1"/>
    <col min="1281" max="1281" width="42.5703125" style="66" customWidth="1"/>
    <col min="1282" max="1282" width="7.7109375" style="66" customWidth="1"/>
    <col min="1283" max="1283" width="7" style="66" customWidth="1"/>
    <col min="1284" max="1284" width="7.28515625" style="66" customWidth="1"/>
    <col min="1285" max="1285" width="6" style="66" customWidth="1"/>
    <col min="1286" max="1286" width="6.85546875" style="66" customWidth="1"/>
    <col min="1287" max="1287" width="8.85546875" style="66" customWidth="1"/>
    <col min="1288" max="1288" width="5.140625" style="66" customWidth="1"/>
    <col min="1289" max="1289" width="7.7109375" style="66" customWidth="1"/>
    <col min="1290" max="1290" width="7.28515625" style="66" customWidth="1"/>
    <col min="1291" max="1534" width="9.140625" style="66"/>
    <col min="1535" max="1535" width="20.7109375" style="66" customWidth="1"/>
    <col min="1536" max="1536" width="11.5703125" style="66" customWidth="1"/>
    <col min="1537" max="1537" width="42.5703125" style="66" customWidth="1"/>
    <col min="1538" max="1538" width="7.7109375" style="66" customWidth="1"/>
    <col min="1539" max="1539" width="7" style="66" customWidth="1"/>
    <col min="1540" max="1540" width="7.28515625" style="66" customWidth="1"/>
    <col min="1541" max="1541" width="6" style="66" customWidth="1"/>
    <col min="1542" max="1542" width="6.85546875" style="66" customWidth="1"/>
    <col min="1543" max="1543" width="8.85546875" style="66" customWidth="1"/>
    <col min="1544" max="1544" width="5.140625" style="66" customWidth="1"/>
    <col min="1545" max="1545" width="7.7109375" style="66" customWidth="1"/>
    <col min="1546" max="1546" width="7.28515625" style="66" customWidth="1"/>
    <col min="1547" max="1790" width="9.140625" style="66"/>
    <col min="1791" max="1791" width="20.7109375" style="66" customWidth="1"/>
    <col min="1792" max="1792" width="11.5703125" style="66" customWidth="1"/>
    <col min="1793" max="1793" width="42.5703125" style="66" customWidth="1"/>
    <col min="1794" max="1794" width="7.7109375" style="66" customWidth="1"/>
    <col min="1795" max="1795" width="7" style="66" customWidth="1"/>
    <col min="1796" max="1796" width="7.28515625" style="66" customWidth="1"/>
    <col min="1797" max="1797" width="6" style="66" customWidth="1"/>
    <col min="1798" max="1798" width="6.85546875" style="66" customWidth="1"/>
    <col min="1799" max="1799" width="8.85546875" style="66" customWidth="1"/>
    <col min="1800" max="1800" width="5.140625" style="66" customWidth="1"/>
    <col min="1801" max="1801" width="7.7109375" style="66" customWidth="1"/>
    <col min="1802" max="1802" width="7.28515625" style="66" customWidth="1"/>
    <col min="1803" max="2046" width="9.140625" style="66"/>
    <col min="2047" max="2047" width="20.7109375" style="66" customWidth="1"/>
    <col min="2048" max="2048" width="11.5703125" style="66" customWidth="1"/>
    <col min="2049" max="2049" width="42.5703125" style="66" customWidth="1"/>
    <col min="2050" max="2050" width="7.7109375" style="66" customWidth="1"/>
    <col min="2051" max="2051" width="7" style="66" customWidth="1"/>
    <col min="2052" max="2052" width="7.28515625" style="66" customWidth="1"/>
    <col min="2053" max="2053" width="6" style="66" customWidth="1"/>
    <col min="2054" max="2054" width="6.85546875" style="66" customWidth="1"/>
    <col min="2055" max="2055" width="8.85546875" style="66" customWidth="1"/>
    <col min="2056" max="2056" width="5.140625" style="66" customWidth="1"/>
    <col min="2057" max="2057" width="7.7109375" style="66" customWidth="1"/>
    <col min="2058" max="2058" width="7.28515625" style="66" customWidth="1"/>
    <col min="2059" max="2302" width="9.140625" style="66"/>
    <col min="2303" max="2303" width="20.7109375" style="66" customWidth="1"/>
    <col min="2304" max="2304" width="11.5703125" style="66" customWidth="1"/>
    <col min="2305" max="2305" width="42.5703125" style="66" customWidth="1"/>
    <col min="2306" max="2306" width="7.7109375" style="66" customWidth="1"/>
    <col min="2307" max="2307" width="7" style="66" customWidth="1"/>
    <col min="2308" max="2308" width="7.28515625" style="66" customWidth="1"/>
    <col min="2309" max="2309" width="6" style="66" customWidth="1"/>
    <col min="2310" max="2310" width="6.85546875" style="66" customWidth="1"/>
    <col min="2311" max="2311" width="8.85546875" style="66" customWidth="1"/>
    <col min="2312" max="2312" width="5.140625" style="66" customWidth="1"/>
    <col min="2313" max="2313" width="7.7109375" style="66" customWidth="1"/>
    <col min="2314" max="2314" width="7.28515625" style="66" customWidth="1"/>
    <col min="2315" max="2558" width="9.140625" style="66"/>
    <col min="2559" max="2559" width="20.7109375" style="66" customWidth="1"/>
    <col min="2560" max="2560" width="11.5703125" style="66" customWidth="1"/>
    <col min="2561" max="2561" width="42.5703125" style="66" customWidth="1"/>
    <col min="2562" max="2562" width="7.7109375" style="66" customWidth="1"/>
    <col min="2563" max="2563" width="7" style="66" customWidth="1"/>
    <col min="2564" max="2564" width="7.28515625" style="66" customWidth="1"/>
    <col min="2565" max="2565" width="6" style="66" customWidth="1"/>
    <col min="2566" max="2566" width="6.85546875" style="66" customWidth="1"/>
    <col min="2567" max="2567" width="8.85546875" style="66" customWidth="1"/>
    <col min="2568" max="2568" width="5.140625" style="66" customWidth="1"/>
    <col min="2569" max="2569" width="7.7109375" style="66" customWidth="1"/>
    <col min="2570" max="2570" width="7.28515625" style="66" customWidth="1"/>
    <col min="2571" max="2814" width="9.140625" style="66"/>
    <col min="2815" max="2815" width="20.7109375" style="66" customWidth="1"/>
    <col min="2816" max="2816" width="11.5703125" style="66" customWidth="1"/>
    <col min="2817" max="2817" width="42.5703125" style="66" customWidth="1"/>
    <col min="2818" max="2818" width="7.7109375" style="66" customWidth="1"/>
    <col min="2819" max="2819" width="7" style="66" customWidth="1"/>
    <col min="2820" max="2820" width="7.28515625" style="66" customWidth="1"/>
    <col min="2821" max="2821" width="6" style="66" customWidth="1"/>
    <col min="2822" max="2822" width="6.85546875" style="66" customWidth="1"/>
    <col min="2823" max="2823" width="8.85546875" style="66" customWidth="1"/>
    <col min="2824" max="2824" width="5.140625" style="66" customWidth="1"/>
    <col min="2825" max="2825" width="7.7109375" style="66" customWidth="1"/>
    <col min="2826" max="2826" width="7.28515625" style="66" customWidth="1"/>
    <col min="2827" max="3070" width="9.140625" style="66"/>
    <col min="3071" max="3071" width="20.7109375" style="66" customWidth="1"/>
    <col min="3072" max="3072" width="11.5703125" style="66" customWidth="1"/>
    <col min="3073" max="3073" width="42.5703125" style="66" customWidth="1"/>
    <col min="3074" max="3074" width="7.7109375" style="66" customWidth="1"/>
    <col min="3075" max="3075" width="7" style="66" customWidth="1"/>
    <col min="3076" max="3076" width="7.28515625" style="66" customWidth="1"/>
    <col min="3077" max="3077" width="6" style="66" customWidth="1"/>
    <col min="3078" max="3078" width="6.85546875" style="66" customWidth="1"/>
    <col min="3079" max="3079" width="8.85546875" style="66" customWidth="1"/>
    <col min="3080" max="3080" width="5.140625" style="66" customWidth="1"/>
    <col min="3081" max="3081" width="7.7109375" style="66" customWidth="1"/>
    <col min="3082" max="3082" width="7.28515625" style="66" customWidth="1"/>
    <col min="3083" max="3326" width="9.140625" style="66"/>
    <col min="3327" max="3327" width="20.7109375" style="66" customWidth="1"/>
    <col min="3328" max="3328" width="11.5703125" style="66" customWidth="1"/>
    <col min="3329" max="3329" width="42.5703125" style="66" customWidth="1"/>
    <col min="3330" max="3330" width="7.7109375" style="66" customWidth="1"/>
    <col min="3331" max="3331" width="7" style="66" customWidth="1"/>
    <col min="3332" max="3332" width="7.28515625" style="66" customWidth="1"/>
    <col min="3333" max="3333" width="6" style="66" customWidth="1"/>
    <col min="3334" max="3334" width="6.85546875" style="66" customWidth="1"/>
    <col min="3335" max="3335" width="8.85546875" style="66" customWidth="1"/>
    <col min="3336" max="3336" width="5.140625" style="66" customWidth="1"/>
    <col min="3337" max="3337" width="7.7109375" style="66" customWidth="1"/>
    <col min="3338" max="3338" width="7.28515625" style="66" customWidth="1"/>
    <col min="3339" max="3582" width="9.140625" style="66"/>
    <col min="3583" max="3583" width="20.7109375" style="66" customWidth="1"/>
    <col min="3584" max="3584" width="11.5703125" style="66" customWidth="1"/>
    <col min="3585" max="3585" width="42.5703125" style="66" customWidth="1"/>
    <col min="3586" max="3586" width="7.7109375" style="66" customWidth="1"/>
    <col min="3587" max="3587" width="7" style="66" customWidth="1"/>
    <col min="3588" max="3588" width="7.28515625" style="66" customWidth="1"/>
    <col min="3589" max="3589" width="6" style="66" customWidth="1"/>
    <col min="3590" max="3590" width="6.85546875" style="66" customWidth="1"/>
    <col min="3591" max="3591" width="8.85546875" style="66" customWidth="1"/>
    <col min="3592" max="3592" width="5.140625" style="66" customWidth="1"/>
    <col min="3593" max="3593" width="7.7109375" style="66" customWidth="1"/>
    <col min="3594" max="3594" width="7.28515625" style="66" customWidth="1"/>
    <col min="3595" max="3838" width="9.140625" style="66"/>
    <col min="3839" max="3839" width="20.7109375" style="66" customWidth="1"/>
    <col min="3840" max="3840" width="11.5703125" style="66" customWidth="1"/>
    <col min="3841" max="3841" width="42.5703125" style="66" customWidth="1"/>
    <col min="3842" max="3842" width="7.7109375" style="66" customWidth="1"/>
    <col min="3843" max="3843" width="7" style="66" customWidth="1"/>
    <col min="3844" max="3844" width="7.28515625" style="66" customWidth="1"/>
    <col min="3845" max="3845" width="6" style="66" customWidth="1"/>
    <col min="3846" max="3846" width="6.85546875" style="66" customWidth="1"/>
    <col min="3847" max="3847" width="8.85546875" style="66" customWidth="1"/>
    <col min="3848" max="3848" width="5.140625" style="66" customWidth="1"/>
    <col min="3849" max="3849" width="7.7109375" style="66" customWidth="1"/>
    <col min="3850" max="3850" width="7.28515625" style="66" customWidth="1"/>
    <col min="3851" max="4094" width="9.140625" style="66"/>
    <col min="4095" max="4095" width="20.7109375" style="66" customWidth="1"/>
    <col min="4096" max="4096" width="11.5703125" style="66" customWidth="1"/>
    <col min="4097" max="4097" width="42.5703125" style="66" customWidth="1"/>
    <col min="4098" max="4098" width="7.7109375" style="66" customWidth="1"/>
    <col min="4099" max="4099" width="7" style="66" customWidth="1"/>
    <col min="4100" max="4100" width="7.28515625" style="66" customWidth="1"/>
    <col min="4101" max="4101" width="6" style="66" customWidth="1"/>
    <col min="4102" max="4102" width="6.85546875" style="66" customWidth="1"/>
    <col min="4103" max="4103" width="8.85546875" style="66" customWidth="1"/>
    <col min="4104" max="4104" width="5.140625" style="66" customWidth="1"/>
    <col min="4105" max="4105" width="7.7109375" style="66" customWidth="1"/>
    <col min="4106" max="4106" width="7.28515625" style="66" customWidth="1"/>
    <col min="4107" max="4350" width="9.140625" style="66"/>
    <col min="4351" max="4351" width="20.7109375" style="66" customWidth="1"/>
    <col min="4352" max="4352" width="11.5703125" style="66" customWidth="1"/>
    <col min="4353" max="4353" width="42.5703125" style="66" customWidth="1"/>
    <col min="4354" max="4354" width="7.7109375" style="66" customWidth="1"/>
    <col min="4355" max="4355" width="7" style="66" customWidth="1"/>
    <col min="4356" max="4356" width="7.28515625" style="66" customWidth="1"/>
    <col min="4357" max="4357" width="6" style="66" customWidth="1"/>
    <col min="4358" max="4358" width="6.85546875" style="66" customWidth="1"/>
    <col min="4359" max="4359" width="8.85546875" style="66" customWidth="1"/>
    <col min="4360" max="4360" width="5.140625" style="66" customWidth="1"/>
    <col min="4361" max="4361" width="7.7109375" style="66" customWidth="1"/>
    <col min="4362" max="4362" width="7.28515625" style="66" customWidth="1"/>
    <col min="4363" max="4606" width="9.140625" style="66"/>
    <col min="4607" max="4607" width="20.7109375" style="66" customWidth="1"/>
    <col min="4608" max="4608" width="11.5703125" style="66" customWidth="1"/>
    <col min="4609" max="4609" width="42.5703125" style="66" customWidth="1"/>
    <col min="4610" max="4610" width="7.7109375" style="66" customWidth="1"/>
    <col min="4611" max="4611" width="7" style="66" customWidth="1"/>
    <col min="4612" max="4612" width="7.28515625" style="66" customWidth="1"/>
    <col min="4613" max="4613" width="6" style="66" customWidth="1"/>
    <col min="4614" max="4614" width="6.85546875" style="66" customWidth="1"/>
    <col min="4615" max="4615" width="8.85546875" style="66" customWidth="1"/>
    <col min="4616" max="4616" width="5.140625" style="66" customWidth="1"/>
    <col min="4617" max="4617" width="7.7109375" style="66" customWidth="1"/>
    <col min="4618" max="4618" width="7.28515625" style="66" customWidth="1"/>
    <col min="4619" max="4862" width="9.140625" style="66"/>
    <col min="4863" max="4863" width="20.7109375" style="66" customWidth="1"/>
    <col min="4864" max="4864" width="11.5703125" style="66" customWidth="1"/>
    <col min="4865" max="4865" width="42.5703125" style="66" customWidth="1"/>
    <col min="4866" max="4866" width="7.7109375" style="66" customWidth="1"/>
    <col min="4867" max="4867" width="7" style="66" customWidth="1"/>
    <col min="4868" max="4868" width="7.28515625" style="66" customWidth="1"/>
    <col min="4869" max="4869" width="6" style="66" customWidth="1"/>
    <col min="4870" max="4870" width="6.85546875" style="66" customWidth="1"/>
    <col min="4871" max="4871" width="8.85546875" style="66" customWidth="1"/>
    <col min="4872" max="4872" width="5.140625" style="66" customWidth="1"/>
    <col min="4873" max="4873" width="7.7109375" style="66" customWidth="1"/>
    <col min="4874" max="4874" width="7.28515625" style="66" customWidth="1"/>
    <col min="4875" max="5118" width="9.140625" style="66"/>
    <col min="5119" max="5119" width="20.7109375" style="66" customWidth="1"/>
    <col min="5120" max="5120" width="11.5703125" style="66" customWidth="1"/>
    <col min="5121" max="5121" width="42.5703125" style="66" customWidth="1"/>
    <col min="5122" max="5122" width="7.7109375" style="66" customWidth="1"/>
    <col min="5123" max="5123" width="7" style="66" customWidth="1"/>
    <col min="5124" max="5124" width="7.28515625" style="66" customWidth="1"/>
    <col min="5125" max="5125" width="6" style="66" customWidth="1"/>
    <col min="5126" max="5126" width="6.85546875" style="66" customWidth="1"/>
    <col min="5127" max="5127" width="8.85546875" style="66" customWidth="1"/>
    <col min="5128" max="5128" width="5.140625" style="66" customWidth="1"/>
    <col min="5129" max="5129" width="7.7109375" style="66" customWidth="1"/>
    <col min="5130" max="5130" width="7.28515625" style="66" customWidth="1"/>
    <col min="5131" max="5374" width="9.140625" style="66"/>
    <col min="5375" max="5375" width="20.7109375" style="66" customWidth="1"/>
    <col min="5376" max="5376" width="11.5703125" style="66" customWidth="1"/>
    <col min="5377" max="5377" width="42.5703125" style="66" customWidth="1"/>
    <col min="5378" max="5378" width="7.7109375" style="66" customWidth="1"/>
    <col min="5379" max="5379" width="7" style="66" customWidth="1"/>
    <col min="5380" max="5380" width="7.28515625" style="66" customWidth="1"/>
    <col min="5381" max="5381" width="6" style="66" customWidth="1"/>
    <col min="5382" max="5382" width="6.85546875" style="66" customWidth="1"/>
    <col min="5383" max="5383" width="8.85546875" style="66" customWidth="1"/>
    <col min="5384" max="5384" width="5.140625" style="66" customWidth="1"/>
    <col min="5385" max="5385" width="7.7109375" style="66" customWidth="1"/>
    <col min="5386" max="5386" width="7.28515625" style="66" customWidth="1"/>
    <col min="5387" max="5630" width="9.140625" style="66"/>
    <col min="5631" max="5631" width="20.7109375" style="66" customWidth="1"/>
    <col min="5632" max="5632" width="11.5703125" style="66" customWidth="1"/>
    <col min="5633" max="5633" width="42.5703125" style="66" customWidth="1"/>
    <col min="5634" max="5634" width="7.7109375" style="66" customWidth="1"/>
    <col min="5635" max="5635" width="7" style="66" customWidth="1"/>
    <col min="5636" max="5636" width="7.28515625" style="66" customWidth="1"/>
    <col min="5637" max="5637" width="6" style="66" customWidth="1"/>
    <col min="5638" max="5638" width="6.85546875" style="66" customWidth="1"/>
    <col min="5639" max="5639" width="8.85546875" style="66" customWidth="1"/>
    <col min="5640" max="5640" width="5.140625" style="66" customWidth="1"/>
    <col min="5641" max="5641" width="7.7109375" style="66" customWidth="1"/>
    <col min="5642" max="5642" width="7.28515625" style="66" customWidth="1"/>
    <col min="5643" max="5886" width="9.140625" style="66"/>
    <col min="5887" max="5887" width="20.7109375" style="66" customWidth="1"/>
    <col min="5888" max="5888" width="11.5703125" style="66" customWidth="1"/>
    <col min="5889" max="5889" width="42.5703125" style="66" customWidth="1"/>
    <col min="5890" max="5890" width="7.7109375" style="66" customWidth="1"/>
    <col min="5891" max="5891" width="7" style="66" customWidth="1"/>
    <col min="5892" max="5892" width="7.28515625" style="66" customWidth="1"/>
    <col min="5893" max="5893" width="6" style="66" customWidth="1"/>
    <col min="5894" max="5894" width="6.85546875" style="66" customWidth="1"/>
    <col min="5895" max="5895" width="8.85546875" style="66" customWidth="1"/>
    <col min="5896" max="5896" width="5.140625" style="66" customWidth="1"/>
    <col min="5897" max="5897" width="7.7109375" style="66" customWidth="1"/>
    <col min="5898" max="5898" width="7.28515625" style="66" customWidth="1"/>
    <col min="5899" max="6142" width="9.140625" style="66"/>
    <col min="6143" max="6143" width="20.7109375" style="66" customWidth="1"/>
    <col min="6144" max="6144" width="11.5703125" style="66" customWidth="1"/>
    <col min="6145" max="6145" width="42.5703125" style="66" customWidth="1"/>
    <col min="6146" max="6146" width="7.7109375" style="66" customWidth="1"/>
    <col min="6147" max="6147" width="7" style="66" customWidth="1"/>
    <col min="6148" max="6148" width="7.28515625" style="66" customWidth="1"/>
    <col min="6149" max="6149" width="6" style="66" customWidth="1"/>
    <col min="6150" max="6150" width="6.85546875" style="66" customWidth="1"/>
    <col min="6151" max="6151" width="8.85546875" style="66" customWidth="1"/>
    <col min="6152" max="6152" width="5.140625" style="66" customWidth="1"/>
    <col min="6153" max="6153" width="7.7109375" style="66" customWidth="1"/>
    <col min="6154" max="6154" width="7.28515625" style="66" customWidth="1"/>
    <col min="6155" max="6398" width="9.140625" style="66"/>
    <col min="6399" max="6399" width="20.7109375" style="66" customWidth="1"/>
    <col min="6400" max="6400" width="11.5703125" style="66" customWidth="1"/>
    <col min="6401" max="6401" width="42.5703125" style="66" customWidth="1"/>
    <col min="6402" max="6402" width="7.7109375" style="66" customWidth="1"/>
    <col min="6403" max="6403" width="7" style="66" customWidth="1"/>
    <col min="6404" max="6404" width="7.28515625" style="66" customWidth="1"/>
    <col min="6405" max="6405" width="6" style="66" customWidth="1"/>
    <col min="6406" max="6406" width="6.85546875" style="66" customWidth="1"/>
    <col min="6407" max="6407" width="8.85546875" style="66" customWidth="1"/>
    <col min="6408" max="6408" width="5.140625" style="66" customWidth="1"/>
    <col min="6409" max="6409" width="7.7109375" style="66" customWidth="1"/>
    <col min="6410" max="6410" width="7.28515625" style="66" customWidth="1"/>
    <col min="6411" max="6654" width="9.140625" style="66"/>
    <col min="6655" max="6655" width="20.7109375" style="66" customWidth="1"/>
    <col min="6656" max="6656" width="11.5703125" style="66" customWidth="1"/>
    <col min="6657" max="6657" width="42.5703125" style="66" customWidth="1"/>
    <col min="6658" max="6658" width="7.7109375" style="66" customWidth="1"/>
    <col min="6659" max="6659" width="7" style="66" customWidth="1"/>
    <col min="6660" max="6660" width="7.28515625" style="66" customWidth="1"/>
    <col min="6661" max="6661" width="6" style="66" customWidth="1"/>
    <col min="6662" max="6662" width="6.85546875" style="66" customWidth="1"/>
    <col min="6663" max="6663" width="8.85546875" style="66" customWidth="1"/>
    <col min="6664" max="6664" width="5.140625" style="66" customWidth="1"/>
    <col min="6665" max="6665" width="7.7109375" style="66" customWidth="1"/>
    <col min="6666" max="6666" width="7.28515625" style="66" customWidth="1"/>
    <col min="6667" max="6910" width="9.140625" style="66"/>
    <col min="6911" max="6911" width="20.7109375" style="66" customWidth="1"/>
    <col min="6912" max="6912" width="11.5703125" style="66" customWidth="1"/>
    <col min="6913" max="6913" width="42.5703125" style="66" customWidth="1"/>
    <col min="6914" max="6914" width="7.7109375" style="66" customWidth="1"/>
    <col min="6915" max="6915" width="7" style="66" customWidth="1"/>
    <col min="6916" max="6916" width="7.28515625" style="66" customWidth="1"/>
    <col min="6917" max="6917" width="6" style="66" customWidth="1"/>
    <col min="6918" max="6918" width="6.85546875" style="66" customWidth="1"/>
    <col min="6919" max="6919" width="8.85546875" style="66" customWidth="1"/>
    <col min="6920" max="6920" width="5.140625" style="66" customWidth="1"/>
    <col min="6921" max="6921" width="7.7109375" style="66" customWidth="1"/>
    <col min="6922" max="6922" width="7.28515625" style="66" customWidth="1"/>
    <col min="6923" max="7166" width="9.140625" style="66"/>
    <col min="7167" max="7167" width="20.7109375" style="66" customWidth="1"/>
    <col min="7168" max="7168" width="11.5703125" style="66" customWidth="1"/>
    <col min="7169" max="7169" width="42.5703125" style="66" customWidth="1"/>
    <col min="7170" max="7170" width="7.7109375" style="66" customWidth="1"/>
    <col min="7171" max="7171" width="7" style="66" customWidth="1"/>
    <col min="7172" max="7172" width="7.28515625" style="66" customWidth="1"/>
    <col min="7173" max="7173" width="6" style="66" customWidth="1"/>
    <col min="7174" max="7174" width="6.85546875" style="66" customWidth="1"/>
    <col min="7175" max="7175" width="8.85546875" style="66" customWidth="1"/>
    <col min="7176" max="7176" width="5.140625" style="66" customWidth="1"/>
    <col min="7177" max="7177" width="7.7109375" style="66" customWidth="1"/>
    <col min="7178" max="7178" width="7.28515625" style="66" customWidth="1"/>
    <col min="7179" max="7422" width="9.140625" style="66"/>
    <col min="7423" max="7423" width="20.7109375" style="66" customWidth="1"/>
    <col min="7424" max="7424" width="11.5703125" style="66" customWidth="1"/>
    <col min="7425" max="7425" width="42.5703125" style="66" customWidth="1"/>
    <col min="7426" max="7426" width="7.7109375" style="66" customWidth="1"/>
    <col min="7427" max="7427" width="7" style="66" customWidth="1"/>
    <col min="7428" max="7428" width="7.28515625" style="66" customWidth="1"/>
    <col min="7429" max="7429" width="6" style="66" customWidth="1"/>
    <col min="7430" max="7430" width="6.85546875" style="66" customWidth="1"/>
    <col min="7431" max="7431" width="8.85546875" style="66" customWidth="1"/>
    <col min="7432" max="7432" width="5.140625" style="66" customWidth="1"/>
    <col min="7433" max="7433" width="7.7109375" style="66" customWidth="1"/>
    <col min="7434" max="7434" width="7.28515625" style="66" customWidth="1"/>
    <col min="7435" max="7678" width="9.140625" style="66"/>
    <col min="7679" max="7679" width="20.7109375" style="66" customWidth="1"/>
    <col min="7680" max="7680" width="11.5703125" style="66" customWidth="1"/>
    <col min="7681" max="7681" width="42.5703125" style="66" customWidth="1"/>
    <col min="7682" max="7682" width="7.7109375" style="66" customWidth="1"/>
    <col min="7683" max="7683" width="7" style="66" customWidth="1"/>
    <col min="7684" max="7684" width="7.28515625" style="66" customWidth="1"/>
    <col min="7685" max="7685" width="6" style="66" customWidth="1"/>
    <col min="7686" max="7686" width="6.85546875" style="66" customWidth="1"/>
    <col min="7687" max="7687" width="8.85546875" style="66" customWidth="1"/>
    <col min="7688" max="7688" width="5.140625" style="66" customWidth="1"/>
    <col min="7689" max="7689" width="7.7109375" style="66" customWidth="1"/>
    <col min="7690" max="7690" width="7.28515625" style="66" customWidth="1"/>
    <col min="7691" max="7934" width="9.140625" style="66"/>
    <col min="7935" max="7935" width="20.7109375" style="66" customWidth="1"/>
    <col min="7936" max="7936" width="11.5703125" style="66" customWidth="1"/>
    <col min="7937" max="7937" width="42.5703125" style="66" customWidth="1"/>
    <col min="7938" max="7938" width="7.7109375" style="66" customWidth="1"/>
    <col min="7939" max="7939" width="7" style="66" customWidth="1"/>
    <col min="7940" max="7940" width="7.28515625" style="66" customWidth="1"/>
    <col min="7941" max="7941" width="6" style="66" customWidth="1"/>
    <col min="7942" max="7942" width="6.85546875" style="66" customWidth="1"/>
    <col min="7943" max="7943" width="8.85546875" style="66" customWidth="1"/>
    <col min="7944" max="7944" width="5.140625" style="66" customWidth="1"/>
    <col min="7945" max="7945" width="7.7109375" style="66" customWidth="1"/>
    <col min="7946" max="7946" width="7.28515625" style="66" customWidth="1"/>
    <col min="7947" max="8190" width="9.140625" style="66"/>
    <col min="8191" max="8191" width="20.7109375" style="66" customWidth="1"/>
    <col min="8192" max="8192" width="11.5703125" style="66" customWidth="1"/>
    <col min="8193" max="8193" width="42.5703125" style="66" customWidth="1"/>
    <col min="8194" max="8194" width="7.7109375" style="66" customWidth="1"/>
    <col min="8195" max="8195" width="7" style="66" customWidth="1"/>
    <col min="8196" max="8196" width="7.28515625" style="66" customWidth="1"/>
    <col min="8197" max="8197" width="6" style="66" customWidth="1"/>
    <col min="8198" max="8198" width="6.85546875" style="66" customWidth="1"/>
    <col min="8199" max="8199" width="8.85546875" style="66" customWidth="1"/>
    <col min="8200" max="8200" width="5.140625" style="66" customWidth="1"/>
    <col min="8201" max="8201" width="7.7109375" style="66" customWidth="1"/>
    <col min="8202" max="8202" width="7.28515625" style="66" customWidth="1"/>
    <col min="8203" max="8446" width="9.140625" style="66"/>
    <col min="8447" max="8447" width="20.7109375" style="66" customWidth="1"/>
    <col min="8448" max="8448" width="11.5703125" style="66" customWidth="1"/>
    <col min="8449" max="8449" width="42.5703125" style="66" customWidth="1"/>
    <col min="8450" max="8450" width="7.7109375" style="66" customWidth="1"/>
    <col min="8451" max="8451" width="7" style="66" customWidth="1"/>
    <col min="8452" max="8452" width="7.28515625" style="66" customWidth="1"/>
    <col min="8453" max="8453" width="6" style="66" customWidth="1"/>
    <col min="8454" max="8454" width="6.85546875" style="66" customWidth="1"/>
    <col min="8455" max="8455" width="8.85546875" style="66" customWidth="1"/>
    <col min="8456" max="8456" width="5.140625" style="66" customWidth="1"/>
    <col min="8457" max="8457" width="7.7109375" style="66" customWidth="1"/>
    <col min="8458" max="8458" width="7.28515625" style="66" customWidth="1"/>
    <col min="8459" max="8702" width="9.140625" style="66"/>
    <col min="8703" max="8703" width="20.7109375" style="66" customWidth="1"/>
    <col min="8704" max="8704" width="11.5703125" style="66" customWidth="1"/>
    <col min="8705" max="8705" width="42.5703125" style="66" customWidth="1"/>
    <col min="8706" max="8706" width="7.7109375" style="66" customWidth="1"/>
    <col min="8707" max="8707" width="7" style="66" customWidth="1"/>
    <col min="8708" max="8708" width="7.28515625" style="66" customWidth="1"/>
    <col min="8709" max="8709" width="6" style="66" customWidth="1"/>
    <col min="8710" max="8710" width="6.85546875" style="66" customWidth="1"/>
    <col min="8711" max="8711" width="8.85546875" style="66" customWidth="1"/>
    <col min="8712" max="8712" width="5.140625" style="66" customWidth="1"/>
    <col min="8713" max="8713" width="7.7109375" style="66" customWidth="1"/>
    <col min="8714" max="8714" width="7.28515625" style="66" customWidth="1"/>
    <col min="8715" max="8958" width="9.140625" style="66"/>
    <col min="8959" max="8959" width="20.7109375" style="66" customWidth="1"/>
    <col min="8960" max="8960" width="11.5703125" style="66" customWidth="1"/>
    <col min="8961" max="8961" width="42.5703125" style="66" customWidth="1"/>
    <col min="8962" max="8962" width="7.7109375" style="66" customWidth="1"/>
    <col min="8963" max="8963" width="7" style="66" customWidth="1"/>
    <col min="8964" max="8964" width="7.28515625" style="66" customWidth="1"/>
    <col min="8965" max="8965" width="6" style="66" customWidth="1"/>
    <col min="8966" max="8966" width="6.85546875" style="66" customWidth="1"/>
    <col min="8967" max="8967" width="8.85546875" style="66" customWidth="1"/>
    <col min="8968" max="8968" width="5.140625" style="66" customWidth="1"/>
    <col min="8969" max="8969" width="7.7109375" style="66" customWidth="1"/>
    <col min="8970" max="8970" width="7.28515625" style="66" customWidth="1"/>
    <col min="8971" max="9214" width="9.140625" style="66"/>
    <col min="9215" max="9215" width="20.7109375" style="66" customWidth="1"/>
    <col min="9216" max="9216" width="11.5703125" style="66" customWidth="1"/>
    <col min="9217" max="9217" width="42.5703125" style="66" customWidth="1"/>
    <col min="9218" max="9218" width="7.7109375" style="66" customWidth="1"/>
    <col min="9219" max="9219" width="7" style="66" customWidth="1"/>
    <col min="9220" max="9220" width="7.28515625" style="66" customWidth="1"/>
    <col min="9221" max="9221" width="6" style="66" customWidth="1"/>
    <col min="9222" max="9222" width="6.85546875" style="66" customWidth="1"/>
    <col min="9223" max="9223" width="8.85546875" style="66" customWidth="1"/>
    <col min="9224" max="9224" width="5.140625" style="66" customWidth="1"/>
    <col min="9225" max="9225" width="7.7109375" style="66" customWidth="1"/>
    <col min="9226" max="9226" width="7.28515625" style="66" customWidth="1"/>
    <col min="9227" max="9470" width="9.140625" style="66"/>
    <col min="9471" max="9471" width="20.7109375" style="66" customWidth="1"/>
    <col min="9472" max="9472" width="11.5703125" style="66" customWidth="1"/>
    <col min="9473" max="9473" width="42.5703125" style="66" customWidth="1"/>
    <col min="9474" max="9474" width="7.7109375" style="66" customWidth="1"/>
    <col min="9475" max="9475" width="7" style="66" customWidth="1"/>
    <col min="9476" max="9476" width="7.28515625" style="66" customWidth="1"/>
    <col min="9477" max="9477" width="6" style="66" customWidth="1"/>
    <col min="9478" max="9478" width="6.85546875" style="66" customWidth="1"/>
    <col min="9479" max="9479" width="8.85546875" style="66" customWidth="1"/>
    <col min="9480" max="9480" width="5.140625" style="66" customWidth="1"/>
    <col min="9481" max="9481" width="7.7109375" style="66" customWidth="1"/>
    <col min="9482" max="9482" width="7.28515625" style="66" customWidth="1"/>
    <col min="9483" max="9726" width="9.140625" style="66"/>
    <col min="9727" max="9727" width="20.7109375" style="66" customWidth="1"/>
    <col min="9728" max="9728" width="11.5703125" style="66" customWidth="1"/>
    <col min="9729" max="9729" width="42.5703125" style="66" customWidth="1"/>
    <col min="9730" max="9730" width="7.7109375" style="66" customWidth="1"/>
    <col min="9731" max="9731" width="7" style="66" customWidth="1"/>
    <col min="9732" max="9732" width="7.28515625" style="66" customWidth="1"/>
    <col min="9733" max="9733" width="6" style="66" customWidth="1"/>
    <col min="9734" max="9734" width="6.85546875" style="66" customWidth="1"/>
    <col min="9735" max="9735" width="8.85546875" style="66" customWidth="1"/>
    <col min="9736" max="9736" width="5.140625" style="66" customWidth="1"/>
    <col min="9737" max="9737" width="7.7109375" style="66" customWidth="1"/>
    <col min="9738" max="9738" width="7.28515625" style="66" customWidth="1"/>
    <col min="9739" max="9982" width="9.140625" style="66"/>
    <col min="9983" max="9983" width="20.7109375" style="66" customWidth="1"/>
    <col min="9984" max="9984" width="11.5703125" style="66" customWidth="1"/>
    <col min="9985" max="9985" width="42.5703125" style="66" customWidth="1"/>
    <col min="9986" max="9986" width="7.7109375" style="66" customWidth="1"/>
    <col min="9987" max="9987" width="7" style="66" customWidth="1"/>
    <col min="9988" max="9988" width="7.28515625" style="66" customWidth="1"/>
    <col min="9989" max="9989" width="6" style="66" customWidth="1"/>
    <col min="9990" max="9990" width="6.85546875" style="66" customWidth="1"/>
    <col min="9991" max="9991" width="8.85546875" style="66" customWidth="1"/>
    <col min="9992" max="9992" width="5.140625" style="66" customWidth="1"/>
    <col min="9993" max="9993" width="7.7109375" style="66" customWidth="1"/>
    <col min="9994" max="9994" width="7.28515625" style="66" customWidth="1"/>
    <col min="9995" max="10238" width="9.140625" style="66"/>
    <col min="10239" max="10239" width="20.7109375" style="66" customWidth="1"/>
    <col min="10240" max="10240" width="11.5703125" style="66" customWidth="1"/>
    <col min="10241" max="10241" width="42.5703125" style="66" customWidth="1"/>
    <col min="10242" max="10242" width="7.7109375" style="66" customWidth="1"/>
    <col min="10243" max="10243" width="7" style="66" customWidth="1"/>
    <col min="10244" max="10244" width="7.28515625" style="66" customWidth="1"/>
    <col min="10245" max="10245" width="6" style="66" customWidth="1"/>
    <col min="10246" max="10246" width="6.85546875" style="66" customWidth="1"/>
    <col min="10247" max="10247" width="8.85546875" style="66" customWidth="1"/>
    <col min="10248" max="10248" width="5.140625" style="66" customWidth="1"/>
    <col min="10249" max="10249" width="7.7109375" style="66" customWidth="1"/>
    <col min="10250" max="10250" width="7.28515625" style="66" customWidth="1"/>
    <col min="10251" max="10494" width="9.140625" style="66"/>
    <col min="10495" max="10495" width="20.7109375" style="66" customWidth="1"/>
    <col min="10496" max="10496" width="11.5703125" style="66" customWidth="1"/>
    <col min="10497" max="10497" width="42.5703125" style="66" customWidth="1"/>
    <col min="10498" max="10498" width="7.7109375" style="66" customWidth="1"/>
    <col min="10499" max="10499" width="7" style="66" customWidth="1"/>
    <col min="10500" max="10500" width="7.28515625" style="66" customWidth="1"/>
    <col min="10501" max="10501" width="6" style="66" customWidth="1"/>
    <col min="10502" max="10502" width="6.85546875" style="66" customWidth="1"/>
    <col min="10503" max="10503" width="8.85546875" style="66" customWidth="1"/>
    <col min="10504" max="10504" width="5.140625" style="66" customWidth="1"/>
    <col min="10505" max="10505" width="7.7109375" style="66" customWidth="1"/>
    <col min="10506" max="10506" width="7.28515625" style="66" customWidth="1"/>
    <col min="10507" max="10750" width="9.140625" style="66"/>
    <col min="10751" max="10751" width="20.7109375" style="66" customWidth="1"/>
    <col min="10752" max="10752" width="11.5703125" style="66" customWidth="1"/>
    <col min="10753" max="10753" width="42.5703125" style="66" customWidth="1"/>
    <col min="10754" max="10754" width="7.7109375" style="66" customWidth="1"/>
    <col min="10755" max="10755" width="7" style="66" customWidth="1"/>
    <col min="10756" max="10756" width="7.28515625" style="66" customWidth="1"/>
    <col min="10757" max="10757" width="6" style="66" customWidth="1"/>
    <col min="10758" max="10758" width="6.85546875" style="66" customWidth="1"/>
    <col min="10759" max="10759" width="8.85546875" style="66" customWidth="1"/>
    <col min="10760" max="10760" width="5.140625" style="66" customWidth="1"/>
    <col min="10761" max="10761" width="7.7109375" style="66" customWidth="1"/>
    <col min="10762" max="10762" width="7.28515625" style="66" customWidth="1"/>
    <col min="10763" max="11006" width="9.140625" style="66"/>
    <col min="11007" max="11007" width="20.7109375" style="66" customWidth="1"/>
    <col min="11008" max="11008" width="11.5703125" style="66" customWidth="1"/>
    <col min="11009" max="11009" width="42.5703125" style="66" customWidth="1"/>
    <col min="11010" max="11010" width="7.7109375" style="66" customWidth="1"/>
    <col min="11011" max="11011" width="7" style="66" customWidth="1"/>
    <col min="11012" max="11012" width="7.28515625" style="66" customWidth="1"/>
    <col min="11013" max="11013" width="6" style="66" customWidth="1"/>
    <col min="11014" max="11014" width="6.85546875" style="66" customWidth="1"/>
    <col min="11015" max="11015" width="8.85546875" style="66" customWidth="1"/>
    <col min="11016" max="11016" width="5.140625" style="66" customWidth="1"/>
    <col min="11017" max="11017" width="7.7109375" style="66" customWidth="1"/>
    <col min="11018" max="11018" width="7.28515625" style="66" customWidth="1"/>
    <col min="11019" max="11262" width="9.140625" style="66"/>
    <col min="11263" max="11263" width="20.7109375" style="66" customWidth="1"/>
    <col min="11264" max="11264" width="11.5703125" style="66" customWidth="1"/>
    <col min="11265" max="11265" width="42.5703125" style="66" customWidth="1"/>
    <col min="11266" max="11266" width="7.7109375" style="66" customWidth="1"/>
    <col min="11267" max="11267" width="7" style="66" customWidth="1"/>
    <col min="11268" max="11268" width="7.28515625" style="66" customWidth="1"/>
    <col min="11269" max="11269" width="6" style="66" customWidth="1"/>
    <col min="11270" max="11270" width="6.85546875" style="66" customWidth="1"/>
    <col min="11271" max="11271" width="8.85546875" style="66" customWidth="1"/>
    <col min="11272" max="11272" width="5.140625" style="66" customWidth="1"/>
    <col min="11273" max="11273" width="7.7109375" style="66" customWidth="1"/>
    <col min="11274" max="11274" width="7.28515625" style="66" customWidth="1"/>
    <col min="11275" max="11518" width="9.140625" style="66"/>
    <col min="11519" max="11519" width="20.7109375" style="66" customWidth="1"/>
    <col min="11520" max="11520" width="11.5703125" style="66" customWidth="1"/>
    <col min="11521" max="11521" width="42.5703125" style="66" customWidth="1"/>
    <col min="11522" max="11522" width="7.7109375" style="66" customWidth="1"/>
    <col min="11523" max="11523" width="7" style="66" customWidth="1"/>
    <col min="11524" max="11524" width="7.28515625" style="66" customWidth="1"/>
    <col min="11525" max="11525" width="6" style="66" customWidth="1"/>
    <col min="11526" max="11526" width="6.85546875" style="66" customWidth="1"/>
    <col min="11527" max="11527" width="8.85546875" style="66" customWidth="1"/>
    <col min="11528" max="11528" width="5.140625" style="66" customWidth="1"/>
    <col min="11529" max="11529" width="7.7109375" style="66" customWidth="1"/>
    <col min="11530" max="11530" width="7.28515625" style="66" customWidth="1"/>
    <col min="11531" max="11774" width="9.140625" style="66"/>
    <col min="11775" max="11775" width="20.7109375" style="66" customWidth="1"/>
    <col min="11776" max="11776" width="11.5703125" style="66" customWidth="1"/>
    <col min="11777" max="11777" width="42.5703125" style="66" customWidth="1"/>
    <col min="11778" max="11778" width="7.7109375" style="66" customWidth="1"/>
    <col min="11779" max="11779" width="7" style="66" customWidth="1"/>
    <col min="11780" max="11780" width="7.28515625" style="66" customWidth="1"/>
    <col min="11781" max="11781" width="6" style="66" customWidth="1"/>
    <col min="11782" max="11782" width="6.85546875" style="66" customWidth="1"/>
    <col min="11783" max="11783" width="8.85546875" style="66" customWidth="1"/>
    <col min="11784" max="11784" width="5.140625" style="66" customWidth="1"/>
    <col min="11785" max="11785" width="7.7109375" style="66" customWidth="1"/>
    <col min="11786" max="11786" width="7.28515625" style="66" customWidth="1"/>
    <col min="11787" max="12030" width="9.140625" style="66"/>
    <col min="12031" max="12031" width="20.7109375" style="66" customWidth="1"/>
    <col min="12032" max="12032" width="11.5703125" style="66" customWidth="1"/>
    <col min="12033" max="12033" width="42.5703125" style="66" customWidth="1"/>
    <col min="12034" max="12034" width="7.7109375" style="66" customWidth="1"/>
    <col min="12035" max="12035" width="7" style="66" customWidth="1"/>
    <col min="12036" max="12036" width="7.28515625" style="66" customWidth="1"/>
    <col min="12037" max="12037" width="6" style="66" customWidth="1"/>
    <col min="12038" max="12038" width="6.85546875" style="66" customWidth="1"/>
    <col min="12039" max="12039" width="8.85546875" style="66" customWidth="1"/>
    <col min="12040" max="12040" width="5.140625" style="66" customWidth="1"/>
    <col min="12041" max="12041" width="7.7109375" style="66" customWidth="1"/>
    <col min="12042" max="12042" width="7.28515625" style="66" customWidth="1"/>
    <col min="12043" max="12286" width="9.140625" style="66"/>
    <col min="12287" max="12287" width="20.7109375" style="66" customWidth="1"/>
    <col min="12288" max="12288" width="11.5703125" style="66" customWidth="1"/>
    <col min="12289" max="12289" width="42.5703125" style="66" customWidth="1"/>
    <col min="12290" max="12290" width="7.7109375" style="66" customWidth="1"/>
    <col min="12291" max="12291" width="7" style="66" customWidth="1"/>
    <col min="12292" max="12292" width="7.28515625" style="66" customWidth="1"/>
    <col min="12293" max="12293" width="6" style="66" customWidth="1"/>
    <col min="12294" max="12294" width="6.85546875" style="66" customWidth="1"/>
    <col min="12295" max="12295" width="8.85546875" style="66" customWidth="1"/>
    <col min="12296" max="12296" width="5.140625" style="66" customWidth="1"/>
    <col min="12297" max="12297" width="7.7109375" style="66" customWidth="1"/>
    <col min="12298" max="12298" width="7.28515625" style="66" customWidth="1"/>
    <col min="12299" max="12542" width="9.140625" style="66"/>
    <col min="12543" max="12543" width="20.7109375" style="66" customWidth="1"/>
    <col min="12544" max="12544" width="11.5703125" style="66" customWidth="1"/>
    <col min="12545" max="12545" width="42.5703125" style="66" customWidth="1"/>
    <col min="12546" max="12546" width="7.7109375" style="66" customWidth="1"/>
    <col min="12547" max="12547" width="7" style="66" customWidth="1"/>
    <col min="12548" max="12548" width="7.28515625" style="66" customWidth="1"/>
    <col min="12549" max="12549" width="6" style="66" customWidth="1"/>
    <col min="12550" max="12550" width="6.85546875" style="66" customWidth="1"/>
    <col min="12551" max="12551" width="8.85546875" style="66" customWidth="1"/>
    <col min="12552" max="12552" width="5.140625" style="66" customWidth="1"/>
    <col min="12553" max="12553" width="7.7109375" style="66" customWidth="1"/>
    <col min="12554" max="12554" width="7.28515625" style="66" customWidth="1"/>
    <col min="12555" max="12798" width="9.140625" style="66"/>
    <col min="12799" max="12799" width="20.7109375" style="66" customWidth="1"/>
    <col min="12800" max="12800" width="11.5703125" style="66" customWidth="1"/>
    <col min="12801" max="12801" width="42.5703125" style="66" customWidth="1"/>
    <col min="12802" max="12802" width="7.7109375" style="66" customWidth="1"/>
    <col min="12803" max="12803" width="7" style="66" customWidth="1"/>
    <col min="12804" max="12804" width="7.28515625" style="66" customWidth="1"/>
    <col min="12805" max="12805" width="6" style="66" customWidth="1"/>
    <col min="12806" max="12806" width="6.85546875" style="66" customWidth="1"/>
    <col min="12807" max="12807" width="8.85546875" style="66" customWidth="1"/>
    <col min="12808" max="12808" width="5.140625" style="66" customWidth="1"/>
    <col min="12809" max="12809" width="7.7109375" style="66" customWidth="1"/>
    <col min="12810" max="12810" width="7.28515625" style="66" customWidth="1"/>
    <col min="12811" max="13054" width="9.140625" style="66"/>
    <col min="13055" max="13055" width="20.7109375" style="66" customWidth="1"/>
    <col min="13056" max="13056" width="11.5703125" style="66" customWidth="1"/>
    <col min="13057" max="13057" width="42.5703125" style="66" customWidth="1"/>
    <col min="13058" max="13058" width="7.7109375" style="66" customWidth="1"/>
    <col min="13059" max="13059" width="7" style="66" customWidth="1"/>
    <col min="13060" max="13060" width="7.28515625" style="66" customWidth="1"/>
    <col min="13061" max="13061" width="6" style="66" customWidth="1"/>
    <col min="13062" max="13062" width="6.85546875" style="66" customWidth="1"/>
    <col min="13063" max="13063" width="8.85546875" style="66" customWidth="1"/>
    <col min="13064" max="13064" width="5.140625" style="66" customWidth="1"/>
    <col min="13065" max="13065" width="7.7109375" style="66" customWidth="1"/>
    <col min="13066" max="13066" width="7.28515625" style="66" customWidth="1"/>
    <col min="13067" max="13310" width="9.140625" style="66"/>
    <col min="13311" max="13311" width="20.7109375" style="66" customWidth="1"/>
    <col min="13312" max="13312" width="11.5703125" style="66" customWidth="1"/>
    <col min="13313" max="13313" width="42.5703125" style="66" customWidth="1"/>
    <col min="13314" max="13314" width="7.7109375" style="66" customWidth="1"/>
    <col min="13315" max="13315" width="7" style="66" customWidth="1"/>
    <col min="13316" max="13316" width="7.28515625" style="66" customWidth="1"/>
    <col min="13317" max="13317" width="6" style="66" customWidth="1"/>
    <col min="13318" max="13318" width="6.85546875" style="66" customWidth="1"/>
    <col min="13319" max="13319" width="8.85546875" style="66" customWidth="1"/>
    <col min="13320" max="13320" width="5.140625" style="66" customWidth="1"/>
    <col min="13321" max="13321" width="7.7109375" style="66" customWidth="1"/>
    <col min="13322" max="13322" width="7.28515625" style="66" customWidth="1"/>
    <col min="13323" max="13566" width="9.140625" style="66"/>
    <col min="13567" max="13567" width="20.7109375" style="66" customWidth="1"/>
    <col min="13568" max="13568" width="11.5703125" style="66" customWidth="1"/>
    <col min="13569" max="13569" width="42.5703125" style="66" customWidth="1"/>
    <col min="13570" max="13570" width="7.7109375" style="66" customWidth="1"/>
    <col min="13571" max="13571" width="7" style="66" customWidth="1"/>
    <col min="13572" max="13572" width="7.28515625" style="66" customWidth="1"/>
    <col min="13573" max="13573" width="6" style="66" customWidth="1"/>
    <col min="13574" max="13574" width="6.85546875" style="66" customWidth="1"/>
    <col min="13575" max="13575" width="8.85546875" style="66" customWidth="1"/>
    <col min="13576" max="13576" width="5.140625" style="66" customWidth="1"/>
    <col min="13577" max="13577" width="7.7109375" style="66" customWidth="1"/>
    <col min="13578" max="13578" width="7.28515625" style="66" customWidth="1"/>
    <col min="13579" max="13822" width="9.140625" style="66"/>
    <col min="13823" max="13823" width="20.7109375" style="66" customWidth="1"/>
    <col min="13824" max="13824" width="11.5703125" style="66" customWidth="1"/>
    <col min="13825" max="13825" width="42.5703125" style="66" customWidth="1"/>
    <col min="13826" max="13826" width="7.7109375" style="66" customWidth="1"/>
    <col min="13827" max="13827" width="7" style="66" customWidth="1"/>
    <col min="13828" max="13828" width="7.28515625" style="66" customWidth="1"/>
    <col min="13829" max="13829" width="6" style="66" customWidth="1"/>
    <col min="13830" max="13830" width="6.85546875" style="66" customWidth="1"/>
    <col min="13831" max="13831" width="8.85546875" style="66" customWidth="1"/>
    <col min="13832" max="13832" width="5.140625" style="66" customWidth="1"/>
    <col min="13833" max="13833" width="7.7109375" style="66" customWidth="1"/>
    <col min="13834" max="13834" width="7.28515625" style="66" customWidth="1"/>
    <col min="13835" max="14078" width="9.140625" style="66"/>
    <col min="14079" max="14079" width="20.7109375" style="66" customWidth="1"/>
    <col min="14080" max="14080" width="11.5703125" style="66" customWidth="1"/>
    <col min="14081" max="14081" width="42.5703125" style="66" customWidth="1"/>
    <col min="14082" max="14082" width="7.7109375" style="66" customWidth="1"/>
    <col min="14083" max="14083" width="7" style="66" customWidth="1"/>
    <col min="14084" max="14084" width="7.28515625" style="66" customWidth="1"/>
    <col min="14085" max="14085" width="6" style="66" customWidth="1"/>
    <col min="14086" max="14086" width="6.85546875" style="66" customWidth="1"/>
    <col min="14087" max="14087" width="8.85546875" style="66" customWidth="1"/>
    <col min="14088" max="14088" width="5.140625" style="66" customWidth="1"/>
    <col min="14089" max="14089" width="7.7109375" style="66" customWidth="1"/>
    <col min="14090" max="14090" width="7.28515625" style="66" customWidth="1"/>
    <col min="14091" max="14334" width="9.140625" style="66"/>
    <col min="14335" max="14335" width="20.7109375" style="66" customWidth="1"/>
    <col min="14336" max="14336" width="11.5703125" style="66" customWidth="1"/>
    <col min="14337" max="14337" width="42.5703125" style="66" customWidth="1"/>
    <col min="14338" max="14338" width="7.7109375" style="66" customWidth="1"/>
    <col min="14339" max="14339" width="7" style="66" customWidth="1"/>
    <col min="14340" max="14340" width="7.28515625" style="66" customWidth="1"/>
    <col min="14341" max="14341" width="6" style="66" customWidth="1"/>
    <col min="14342" max="14342" width="6.85546875" style="66" customWidth="1"/>
    <col min="14343" max="14343" width="8.85546875" style="66" customWidth="1"/>
    <col min="14344" max="14344" width="5.140625" style="66" customWidth="1"/>
    <col min="14345" max="14345" width="7.7109375" style="66" customWidth="1"/>
    <col min="14346" max="14346" width="7.28515625" style="66" customWidth="1"/>
    <col min="14347" max="14590" width="9.140625" style="66"/>
    <col min="14591" max="14591" width="20.7109375" style="66" customWidth="1"/>
    <col min="14592" max="14592" width="11.5703125" style="66" customWidth="1"/>
    <col min="14593" max="14593" width="42.5703125" style="66" customWidth="1"/>
    <col min="14594" max="14594" width="7.7109375" style="66" customWidth="1"/>
    <col min="14595" max="14595" width="7" style="66" customWidth="1"/>
    <col min="14596" max="14596" width="7.28515625" style="66" customWidth="1"/>
    <col min="14597" max="14597" width="6" style="66" customWidth="1"/>
    <col min="14598" max="14598" width="6.85546875" style="66" customWidth="1"/>
    <col min="14599" max="14599" width="8.85546875" style="66" customWidth="1"/>
    <col min="14600" max="14600" width="5.140625" style="66" customWidth="1"/>
    <col min="14601" max="14601" width="7.7109375" style="66" customWidth="1"/>
    <col min="14602" max="14602" width="7.28515625" style="66" customWidth="1"/>
    <col min="14603" max="14846" width="9.140625" style="66"/>
    <col min="14847" max="14847" width="20.7109375" style="66" customWidth="1"/>
    <col min="14848" max="14848" width="11.5703125" style="66" customWidth="1"/>
    <col min="14849" max="14849" width="42.5703125" style="66" customWidth="1"/>
    <col min="14850" max="14850" width="7.7109375" style="66" customWidth="1"/>
    <col min="14851" max="14851" width="7" style="66" customWidth="1"/>
    <col min="14852" max="14852" width="7.28515625" style="66" customWidth="1"/>
    <col min="14853" max="14853" width="6" style="66" customWidth="1"/>
    <col min="14854" max="14854" width="6.85546875" style="66" customWidth="1"/>
    <col min="14855" max="14855" width="8.85546875" style="66" customWidth="1"/>
    <col min="14856" max="14856" width="5.140625" style="66" customWidth="1"/>
    <col min="14857" max="14857" width="7.7109375" style="66" customWidth="1"/>
    <col min="14858" max="14858" width="7.28515625" style="66" customWidth="1"/>
    <col min="14859" max="15102" width="9.140625" style="66"/>
    <col min="15103" max="15103" width="20.7109375" style="66" customWidth="1"/>
    <col min="15104" max="15104" width="11.5703125" style="66" customWidth="1"/>
    <col min="15105" max="15105" width="42.5703125" style="66" customWidth="1"/>
    <col min="15106" max="15106" width="7.7109375" style="66" customWidth="1"/>
    <col min="15107" max="15107" width="7" style="66" customWidth="1"/>
    <col min="15108" max="15108" width="7.28515625" style="66" customWidth="1"/>
    <col min="15109" max="15109" width="6" style="66" customWidth="1"/>
    <col min="15110" max="15110" width="6.85546875" style="66" customWidth="1"/>
    <col min="15111" max="15111" width="8.85546875" style="66" customWidth="1"/>
    <col min="15112" max="15112" width="5.140625" style="66" customWidth="1"/>
    <col min="15113" max="15113" width="7.7109375" style="66" customWidth="1"/>
    <col min="15114" max="15114" width="7.28515625" style="66" customWidth="1"/>
    <col min="15115" max="15358" width="9.140625" style="66"/>
    <col min="15359" max="15359" width="20.7109375" style="66" customWidth="1"/>
    <col min="15360" max="15360" width="11.5703125" style="66" customWidth="1"/>
    <col min="15361" max="15361" width="42.5703125" style="66" customWidth="1"/>
    <col min="15362" max="15362" width="7.7109375" style="66" customWidth="1"/>
    <col min="15363" max="15363" width="7" style="66" customWidth="1"/>
    <col min="15364" max="15364" width="7.28515625" style="66" customWidth="1"/>
    <col min="15365" max="15365" width="6" style="66" customWidth="1"/>
    <col min="15366" max="15366" width="6.85546875" style="66" customWidth="1"/>
    <col min="15367" max="15367" width="8.85546875" style="66" customWidth="1"/>
    <col min="15368" max="15368" width="5.140625" style="66" customWidth="1"/>
    <col min="15369" max="15369" width="7.7109375" style="66" customWidth="1"/>
    <col min="15370" max="15370" width="7.28515625" style="66" customWidth="1"/>
    <col min="15371" max="15614" width="9.140625" style="66"/>
    <col min="15615" max="15615" width="20.7109375" style="66" customWidth="1"/>
    <col min="15616" max="15616" width="11.5703125" style="66" customWidth="1"/>
    <col min="15617" max="15617" width="42.5703125" style="66" customWidth="1"/>
    <col min="15618" max="15618" width="7.7109375" style="66" customWidth="1"/>
    <col min="15619" max="15619" width="7" style="66" customWidth="1"/>
    <col min="15620" max="15620" width="7.28515625" style="66" customWidth="1"/>
    <col min="15621" max="15621" width="6" style="66" customWidth="1"/>
    <col min="15622" max="15622" width="6.85546875" style="66" customWidth="1"/>
    <col min="15623" max="15623" width="8.85546875" style="66" customWidth="1"/>
    <col min="15624" max="15624" width="5.140625" style="66" customWidth="1"/>
    <col min="15625" max="15625" width="7.7109375" style="66" customWidth="1"/>
    <col min="15626" max="15626" width="7.28515625" style="66" customWidth="1"/>
    <col min="15627" max="15870" width="9.140625" style="66"/>
    <col min="15871" max="15871" width="20.7109375" style="66" customWidth="1"/>
    <col min="15872" max="15872" width="11.5703125" style="66" customWidth="1"/>
    <col min="15873" max="15873" width="42.5703125" style="66" customWidth="1"/>
    <col min="15874" max="15874" width="7.7109375" style="66" customWidth="1"/>
    <col min="15875" max="15875" width="7" style="66" customWidth="1"/>
    <col min="15876" max="15876" width="7.28515625" style="66" customWidth="1"/>
    <col min="15877" max="15877" width="6" style="66" customWidth="1"/>
    <col min="15878" max="15878" width="6.85546875" style="66" customWidth="1"/>
    <col min="15879" max="15879" width="8.85546875" style="66" customWidth="1"/>
    <col min="15880" max="15880" width="5.140625" style="66" customWidth="1"/>
    <col min="15881" max="15881" width="7.7109375" style="66" customWidth="1"/>
    <col min="15882" max="15882" width="7.28515625" style="66" customWidth="1"/>
    <col min="15883" max="16126" width="9.140625" style="66"/>
    <col min="16127" max="16127" width="20.7109375" style="66" customWidth="1"/>
    <col min="16128" max="16128" width="11.5703125" style="66" customWidth="1"/>
    <col min="16129" max="16129" width="42.5703125" style="66" customWidth="1"/>
    <col min="16130" max="16130" width="7.7109375" style="66" customWidth="1"/>
    <col min="16131" max="16131" width="7" style="66" customWidth="1"/>
    <col min="16132" max="16132" width="7.28515625" style="66" customWidth="1"/>
    <col min="16133" max="16133" width="6" style="66" customWidth="1"/>
    <col min="16134" max="16134" width="6.85546875" style="66" customWidth="1"/>
    <col min="16135" max="16135" width="8.85546875" style="66" customWidth="1"/>
    <col min="16136" max="16136" width="5.140625" style="66" customWidth="1"/>
    <col min="16137" max="16137" width="7.7109375" style="66" customWidth="1"/>
    <col min="16138" max="16138" width="7.28515625" style="66" customWidth="1"/>
    <col min="16139" max="16384" width="9.140625" style="66"/>
  </cols>
  <sheetData>
    <row r="1" spans="1:19" x14ac:dyDescent="0.25">
      <c r="A1" s="65" t="s">
        <v>225</v>
      </c>
    </row>
    <row r="3" spans="1:19" ht="33" customHeight="1" x14ac:dyDescent="0.25">
      <c r="A3" s="248" t="s">
        <v>103</v>
      </c>
      <c r="B3" s="249" t="s">
        <v>199</v>
      </c>
      <c r="C3" s="250"/>
      <c r="D3" s="251"/>
      <c r="E3" s="252" t="s">
        <v>202</v>
      </c>
      <c r="F3" s="253"/>
      <c r="G3" s="254"/>
      <c r="H3" s="255" t="s">
        <v>215</v>
      </c>
      <c r="I3" s="256"/>
      <c r="J3" s="257"/>
      <c r="K3" s="258" t="s">
        <v>213</v>
      </c>
      <c r="L3" s="260" t="s">
        <v>206</v>
      </c>
      <c r="M3" s="260" t="s">
        <v>203</v>
      </c>
      <c r="N3" s="260" t="s">
        <v>219</v>
      </c>
    </row>
    <row r="4" spans="1:19" x14ac:dyDescent="0.25">
      <c r="A4" s="248"/>
      <c r="B4" s="259" t="s">
        <v>210</v>
      </c>
      <c r="C4" s="261" t="s">
        <v>200</v>
      </c>
      <c r="D4" s="261" t="s">
        <v>201</v>
      </c>
      <c r="E4" s="259" t="s">
        <v>210</v>
      </c>
      <c r="F4" s="260" t="s">
        <v>200</v>
      </c>
      <c r="G4" s="260" t="s">
        <v>201</v>
      </c>
      <c r="H4" s="259" t="s">
        <v>210</v>
      </c>
      <c r="I4" s="260" t="s">
        <v>200</v>
      </c>
      <c r="J4" s="252" t="s">
        <v>201</v>
      </c>
      <c r="K4" s="259"/>
      <c r="L4" s="260"/>
      <c r="M4" s="260"/>
      <c r="N4" s="260"/>
    </row>
    <row r="5" spans="1:19" x14ac:dyDescent="0.25">
      <c r="A5" s="248"/>
      <c r="B5" s="259"/>
      <c r="C5" s="258"/>
      <c r="D5" s="258"/>
      <c r="E5" s="259"/>
      <c r="F5" s="258"/>
      <c r="G5" s="258"/>
      <c r="H5" s="259"/>
      <c r="I5" s="258"/>
      <c r="J5" s="262"/>
      <c r="K5" s="259"/>
      <c r="L5" s="258"/>
      <c r="M5" s="258"/>
      <c r="N5" s="260"/>
    </row>
    <row r="6" spans="1:19" ht="15.75" customHeight="1" x14ac:dyDescent="0.25">
      <c r="A6" s="75" t="s">
        <v>83</v>
      </c>
      <c r="B6" s="153">
        <f t="shared" ref="B6:B16" si="0">C6+D6</f>
        <v>400</v>
      </c>
      <c r="C6" s="151">
        <v>400</v>
      </c>
      <c r="D6" s="151"/>
      <c r="E6" s="151">
        <f t="shared" ref="E6:E16" si="1">F6+G6</f>
        <v>240</v>
      </c>
      <c r="F6" s="151">
        <v>240</v>
      </c>
      <c r="G6" s="121"/>
      <c r="H6" s="121">
        <f t="shared" ref="H6:H16" si="2">I6+J6</f>
        <v>114</v>
      </c>
      <c r="I6" s="121">
        <v>114</v>
      </c>
      <c r="J6" s="151"/>
      <c r="K6" s="151">
        <v>31</v>
      </c>
      <c r="L6" s="150"/>
      <c r="M6" s="153">
        <v>521</v>
      </c>
      <c r="N6" s="171">
        <f>B6+E6+H6+K6</f>
        <v>785</v>
      </c>
    </row>
    <row r="7" spans="1:19" ht="15.75" customHeight="1" x14ac:dyDescent="0.25">
      <c r="A7" s="75" t="s">
        <v>42</v>
      </c>
      <c r="B7" s="160">
        <f t="shared" si="0"/>
        <v>600</v>
      </c>
      <c r="C7" s="151">
        <v>600</v>
      </c>
      <c r="D7" s="151"/>
      <c r="E7" s="159">
        <f t="shared" si="1"/>
        <v>499</v>
      </c>
      <c r="F7" s="151">
        <v>499</v>
      </c>
      <c r="G7" s="151"/>
      <c r="H7" s="121">
        <f t="shared" si="2"/>
        <v>202</v>
      </c>
      <c r="I7" s="121">
        <v>202</v>
      </c>
      <c r="J7" s="151"/>
      <c r="K7" s="151"/>
      <c r="L7" s="150"/>
      <c r="M7" s="153">
        <v>779</v>
      </c>
      <c r="N7" s="171">
        <f>B7+E7+H7+K7</f>
        <v>1301</v>
      </c>
    </row>
    <row r="8" spans="1:19" x14ac:dyDescent="0.25">
      <c r="A8" s="75" t="s">
        <v>57</v>
      </c>
      <c r="B8" s="160">
        <f t="shared" si="0"/>
        <v>447</v>
      </c>
      <c r="C8" s="151">
        <v>434</v>
      </c>
      <c r="D8" s="151">
        <v>13</v>
      </c>
      <c r="E8" s="159">
        <f t="shared" si="1"/>
        <v>208</v>
      </c>
      <c r="F8" s="151">
        <v>203</v>
      </c>
      <c r="G8" s="151">
        <v>5</v>
      </c>
      <c r="H8" s="121">
        <f t="shared" si="2"/>
        <v>193</v>
      </c>
      <c r="I8" s="151">
        <v>180</v>
      </c>
      <c r="J8" s="151">
        <v>13</v>
      </c>
      <c r="K8" s="151">
        <v>206</v>
      </c>
      <c r="L8" s="80"/>
      <c r="M8" s="151">
        <v>654</v>
      </c>
      <c r="N8" s="171">
        <f t="shared" ref="N8:N16" si="3">B8+E8+H8+K8</f>
        <v>1054</v>
      </c>
    </row>
    <row r="9" spans="1:19" x14ac:dyDescent="0.25">
      <c r="A9" s="75" t="s">
        <v>135</v>
      </c>
      <c r="B9" s="160">
        <f t="shared" si="0"/>
        <v>256</v>
      </c>
      <c r="C9" s="159">
        <v>216</v>
      </c>
      <c r="D9" s="159">
        <v>40</v>
      </c>
      <c r="E9" s="159">
        <f t="shared" si="1"/>
        <v>137</v>
      </c>
      <c r="F9" s="159">
        <v>137</v>
      </c>
      <c r="G9" s="151"/>
      <c r="H9" s="121">
        <f t="shared" si="2"/>
        <v>80</v>
      </c>
      <c r="I9" s="151"/>
      <c r="J9" s="121">
        <v>80</v>
      </c>
      <c r="K9" s="159">
        <v>15</v>
      </c>
      <c r="L9" s="149"/>
      <c r="M9" s="156">
        <v>376</v>
      </c>
      <c r="N9" s="171">
        <f t="shared" si="3"/>
        <v>488</v>
      </c>
    </row>
    <row r="10" spans="1:19" ht="15.75" customHeight="1" x14ac:dyDescent="0.25">
      <c r="A10" s="172" t="s">
        <v>227</v>
      </c>
      <c r="B10" s="160">
        <f t="shared" si="0"/>
        <v>488</v>
      </c>
      <c r="C10" s="155">
        <v>488</v>
      </c>
      <c r="D10" s="151"/>
      <c r="E10" s="159">
        <f t="shared" si="1"/>
        <v>317</v>
      </c>
      <c r="F10" s="151">
        <v>317</v>
      </c>
      <c r="G10" s="151"/>
      <c r="H10" s="121">
        <f t="shared" si="2"/>
        <v>0</v>
      </c>
      <c r="I10" s="151"/>
      <c r="J10" s="151"/>
      <c r="K10" s="151">
        <v>68</v>
      </c>
      <c r="L10" s="150"/>
      <c r="M10" s="151">
        <v>687</v>
      </c>
      <c r="N10" s="171">
        <f t="shared" si="3"/>
        <v>873</v>
      </c>
    </row>
    <row r="11" spans="1:19" x14ac:dyDescent="0.25">
      <c r="A11" s="75" t="s">
        <v>208</v>
      </c>
      <c r="B11" s="160">
        <f t="shared" si="0"/>
        <v>604</v>
      </c>
      <c r="C11" s="151">
        <v>556</v>
      </c>
      <c r="D11" s="151">
        <v>48</v>
      </c>
      <c r="E11" s="159">
        <f t="shared" si="1"/>
        <v>266</v>
      </c>
      <c r="F11" s="151">
        <v>153</v>
      </c>
      <c r="G11" s="151">
        <v>113</v>
      </c>
      <c r="H11" s="121">
        <f t="shared" si="2"/>
        <v>114</v>
      </c>
      <c r="I11" s="151">
        <v>69</v>
      </c>
      <c r="J11" s="151">
        <v>45</v>
      </c>
      <c r="K11" s="151"/>
      <c r="L11" s="150"/>
      <c r="M11" s="151">
        <v>729</v>
      </c>
      <c r="N11" s="171">
        <f t="shared" si="3"/>
        <v>984</v>
      </c>
      <c r="P11" s="66">
        <v>175</v>
      </c>
      <c r="Q11" s="66">
        <v>234</v>
      </c>
      <c r="S11" s="66">
        <v>235</v>
      </c>
    </row>
    <row r="12" spans="1:19" x14ac:dyDescent="0.25">
      <c r="A12" s="172" t="s">
        <v>28</v>
      </c>
      <c r="B12" s="160">
        <f t="shared" si="0"/>
        <v>906</v>
      </c>
      <c r="C12" s="151">
        <v>637</v>
      </c>
      <c r="D12" s="151">
        <v>269</v>
      </c>
      <c r="E12" s="159">
        <f t="shared" si="1"/>
        <v>457</v>
      </c>
      <c r="F12" s="151">
        <v>387</v>
      </c>
      <c r="G12" s="151">
        <v>70</v>
      </c>
      <c r="H12" s="121">
        <f t="shared" si="2"/>
        <v>456</v>
      </c>
      <c r="I12" s="151">
        <v>432</v>
      </c>
      <c r="J12" s="151">
        <v>24</v>
      </c>
      <c r="K12" s="151"/>
      <c r="L12" s="80"/>
      <c r="M12" s="156">
        <v>1153</v>
      </c>
      <c r="N12" s="171">
        <f t="shared" si="3"/>
        <v>1819</v>
      </c>
      <c r="P12" s="66">
        <v>212</v>
      </c>
      <c r="Q12" s="66">
        <v>223</v>
      </c>
      <c r="S12" s="66">
        <v>197</v>
      </c>
    </row>
    <row r="13" spans="1:19" x14ac:dyDescent="0.25">
      <c r="A13" s="75" t="s">
        <v>79</v>
      </c>
      <c r="B13" s="160">
        <f t="shared" si="0"/>
        <v>435</v>
      </c>
      <c r="C13" s="151">
        <v>424</v>
      </c>
      <c r="D13" s="151">
        <v>11</v>
      </c>
      <c r="E13" s="159">
        <f t="shared" si="1"/>
        <v>251</v>
      </c>
      <c r="F13" s="151">
        <v>218</v>
      </c>
      <c r="G13" s="151">
        <v>33</v>
      </c>
      <c r="H13" s="121">
        <f t="shared" si="2"/>
        <v>144</v>
      </c>
      <c r="I13" s="151"/>
      <c r="J13" s="151">
        <v>144</v>
      </c>
      <c r="K13" s="151">
        <v>109</v>
      </c>
      <c r="L13" s="150"/>
      <c r="M13" s="151">
        <v>587</v>
      </c>
      <c r="N13" s="171">
        <f t="shared" si="3"/>
        <v>939</v>
      </c>
      <c r="P13" s="66">
        <f>SUM(P11:P12)</f>
        <v>387</v>
      </c>
      <c r="Q13" s="66">
        <v>180</v>
      </c>
      <c r="S13" s="66">
        <f>SUM(S11:S12)</f>
        <v>432</v>
      </c>
    </row>
    <row r="14" spans="1:19" x14ac:dyDescent="0.25">
      <c r="A14" s="75" t="s">
        <v>73</v>
      </c>
      <c r="B14" s="160">
        <f t="shared" si="0"/>
        <v>381</v>
      </c>
      <c r="C14" s="151">
        <v>381</v>
      </c>
      <c r="D14" s="151"/>
      <c r="E14" s="159">
        <f t="shared" si="1"/>
        <v>400</v>
      </c>
      <c r="F14" s="151">
        <v>332</v>
      </c>
      <c r="G14" s="151">
        <v>68</v>
      </c>
      <c r="H14" s="121">
        <f t="shared" si="2"/>
        <v>117</v>
      </c>
      <c r="I14" s="151"/>
      <c r="J14" s="151">
        <v>117</v>
      </c>
      <c r="K14" s="151">
        <v>92</v>
      </c>
      <c r="L14" s="80"/>
      <c r="M14" s="156">
        <v>622</v>
      </c>
      <c r="N14" s="171">
        <f t="shared" si="3"/>
        <v>990</v>
      </c>
      <c r="Q14" s="66">
        <f>SUM(Q11:Q13)</f>
        <v>637</v>
      </c>
    </row>
    <row r="15" spans="1:19" x14ac:dyDescent="0.25">
      <c r="A15" s="75" t="s">
        <v>65</v>
      </c>
      <c r="B15" s="160">
        <f t="shared" si="0"/>
        <v>385</v>
      </c>
      <c r="C15" s="151">
        <v>310</v>
      </c>
      <c r="D15" s="151">
        <v>75</v>
      </c>
      <c r="E15" s="159">
        <f t="shared" si="1"/>
        <v>232</v>
      </c>
      <c r="F15" s="151">
        <v>232</v>
      </c>
      <c r="G15" s="151"/>
      <c r="H15" s="121">
        <f t="shared" si="2"/>
        <v>389</v>
      </c>
      <c r="I15" s="151"/>
      <c r="J15" s="151">
        <v>389</v>
      </c>
      <c r="K15" s="151">
        <v>57</v>
      </c>
      <c r="L15" s="150"/>
      <c r="M15" s="151">
        <v>513</v>
      </c>
      <c r="N15" s="171">
        <f t="shared" si="3"/>
        <v>1063</v>
      </c>
    </row>
    <row r="16" spans="1:19" x14ac:dyDescent="0.25">
      <c r="A16" s="172" t="s">
        <v>13</v>
      </c>
      <c r="B16" s="160">
        <f t="shared" si="0"/>
        <v>274</v>
      </c>
      <c r="C16" s="151">
        <v>227</v>
      </c>
      <c r="D16" s="151">
        <v>47</v>
      </c>
      <c r="E16" s="159">
        <f t="shared" si="1"/>
        <v>197</v>
      </c>
      <c r="F16" s="151">
        <v>140</v>
      </c>
      <c r="G16" s="151">
        <v>57</v>
      </c>
      <c r="H16" s="121">
        <f t="shared" si="2"/>
        <v>211</v>
      </c>
      <c r="I16" s="151">
        <v>67</v>
      </c>
      <c r="J16" s="151">
        <v>144</v>
      </c>
      <c r="K16" s="151">
        <v>16</v>
      </c>
      <c r="L16" s="80"/>
      <c r="M16" s="151">
        <v>533</v>
      </c>
      <c r="N16" s="171">
        <f t="shared" si="3"/>
        <v>698</v>
      </c>
    </row>
    <row r="17" spans="1:14" x14ac:dyDescent="0.25">
      <c r="A17" s="72"/>
      <c r="B17" s="128" t="s">
        <v>226</v>
      </c>
      <c r="C17" s="128">
        <f t="shared" ref="C17:K17" si="4">SUM(C6:C16)</f>
        <v>4673</v>
      </c>
      <c r="D17" s="128">
        <f t="shared" si="4"/>
        <v>503</v>
      </c>
      <c r="E17" s="128">
        <f t="shared" si="4"/>
        <v>3204</v>
      </c>
      <c r="F17" s="128">
        <f t="shared" si="4"/>
        <v>2858</v>
      </c>
      <c r="G17" s="128">
        <f t="shared" si="4"/>
        <v>346</v>
      </c>
      <c r="H17" s="128">
        <f t="shared" si="4"/>
        <v>2020</v>
      </c>
      <c r="I17" s="128">
        <f t="shared" si="4"/>
        <v>1064</v>
      </c>
      <c r="J17" s="128">
        <f t="shared" si="4"/>
        <v>956</v>
      </c>
      <c r="K17" s="128">
        <f t="shared" si="4"/>
        <v>594</v>
      </c>
      <c r="L17" s="89"/>
      <c r="M17" s="128">
        <f>SUM(M6:M16)</f>
        <v>7154</v>
      </c>
      <c r="N17" s="87">
        <f>SUM(N6:N16)</f>
        <v>10994</v>
      </c>
    </row>
  </sheetData>
  <mergeCells count="17">
    <mergeCell ref="N3:N5"/>
    <mergeCell ref="B4:B5"/>
    <mergeCell ref="C4:C5"/>
    <mergeCell ref="D4:D5"/>
    <mergeCell ref="E4:E5"/>
    <mergeCell ref="F4:F5"/>
    <mergeCell ref="G4:G5"/>
    <mergeCell ref="H4:H5"/>
    <mergeCell ref="I4:I5"/>
    <mergeCell ref="J4:J5"/>
    <mergeCell ref="L3:L5"/>
    <mergeCell ref="M3:M5"/>
    <mergeCell ref="A3:A5"/>
    <mergeCell ref="B3:D3"/>
    <mergeCell ref="E3:G3"/>
    <mergeCell ref="H3:J3"/>
    <mergeCell ref="K3:K5"/>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heetViews>
  <sheetFormatPr defaultRowHeight="15.75" x14ac:dyDescent="0.25"/>
  <cols>
    <col min="1" max="1" width="19.7109375" style="66" customWidth="1"/>
    <col min="2" max="2" width="12.28515625" style="66" customWidth="1"/>
    <col min="3" max="3" width="43.42578125" style="66" customWidth="1"/>
    <col min="4" max="4" width="8.85546875" style="66" customWidth="1"/>
    <col min="5" max="5" width="6.140625" style="66" customWidth="1"/>
    <col min="6" max="6" width="6.42578125" style="66" customWidth="1"/>
    <col min="7" max="7" width="6" style="66" customWidth="1"/>
    <col min="8" max="8" width="6.42578125" style="66" customWidth="1"/>
    <col min="9" max="9" width="6.28515625" style="66" customWidth="1"/>
    <col min="10" max="10" width="5.140625" style="66" customWidth="1"/>
    <col min="11" max="11" width="6.85546875" style="66" customWidth="1"/>
    <col min="12" max="12" width="7.28515625" style="66" customWidth="1"/>
    <col min="13" max="256" width="9.140625" style="66"/>
    <col min="257" max="257" width="20.7109375" style="66" customWidth="1"/>
    <col min="258" max="258" width="11.5703125" style="66" customWidth="1"/>
    <col min="259" max="259" width="42.5703125" style="66" customWidth="1"/>
    <col min="260" max="260" width="7.7109375" style="66" customWidth="1"/>
    <col min="261" max="261" width="7" style="66" customWidth="1"/>
    <col min="262" max="262" width="7.28515625" style="66" customWidth="1"/>
    <col min="263" max="263" width="6" style="66" customWidth="1"/>
    <col min="264" max="264" width="6.85546875" style="66" customWidth="1"/>
    <col min="265" max="265" width="8.85546875" style="66" customWidth="1"/>
    <col min="266" max="266" width="5.140625" style="66" customWidth="1"/>
    <col min="267" max="267" width="7.7109375" style="66" customWidth="1"/>
    <col min="268" max="268" width="7.28515625" style="66" customWidth="1"/>
    <col min="269" max="512" width="9.140625" style="66"/>
    <col min="513" max="513" width="20.7109375" style="66" customWidth="1"/>
    <col min="514" max="514" width="11.5703125" style="66" customWidth="1"/>
    <col min="515" max="515" width="42.5703125" style="66" customWidth="1"/>
    <col min="516" max="516" width="7.7109375" style="66" customWidth="1"/>
    <col min="517" max="517" width="7" style="66" customWidth="1"/>
    <col min="518" max="518" width="7.28515625" style="66" customWidth="1"/>
    <col min="519" max="519" width="6" style="66" customWidth="1"/>
    <col min="520" max="520" width="6.85546875" style="66" customWidth="1"/>
    <col min="521" max="521" width="8.85546875" style="66" customWidth="1"/>
    <col min="522" max="522" width="5.140625" style="66" customWidth="1"/>
    <col min="523" max="523" width="7.7109375" style="66" customWidth="1"/>
    <col min="524" max="524" width="7.28515625" style="66" customWidth="1"/>
    <col min="525" max="768" width="9.140625" style="66"/>
    <col min="769" max="769" width="20.7109375" style="66" customWidth="1"/>
    <col min="770" max="770" width="11.5703125" style="66" customWidth="1"/>
    <col min="771" max="771" width="42.5703125" style="66" customWidth="1"/>
    <col min="772" max="772" width="7.7109375" style="66" customWidth="1"/>
    <col min="773" max="773" width="7" style="66" customWidth="1"/>
    <col min="774" max="774" width="7.28515625" style="66" customWidth="1"/>
    <col min="775" max="775" width="6" style="66" customWidth="1"/>
    <col min="776" max="776" width="6.85546875" style="66" customWidth="1"/>
    <col min="777" max="777" width="8.85546875" style="66" customWidth="1"/>
    <col min="778" max="778" width="5.140625" style="66" customWidth="1"/>
    <col min="779" max="779" width="7.7109375" style="66" customWidth="1"/>
    <col min="780" max="780" width="7.28515625" style="66" customWidth="1"/>
    <col min="781" max="1024" width="9.140625" style="66"/>
    <col min="1025" max="1025" width="20.7109375" style="66" customWidth="1"/>
    <col min="1026" max="1026" width="11.5703125" style="66" customWidth="1"/>
    <col min="1027" max="1027" width="42.5703125" style="66" customWidth="1"/>
    <col min="1028" max="1028" width="7.7109375" style="66" customWidth="1"/>
    <col min="1029" max="1029" width="7" style="66" customWidth="1"/>
    <col min="1030" max="1030" width="7.28515625" style="66" customWidth="1"/>
    <col min="1031" max="1031" width="6" style="66" customWidth="1"/>
    <col min="1032" max="1032" width="6.85546875" style="66" customWidth="1"/>
    <col min="1033" max="1033" width="8.85546875" style="66" customWidth="1"/>
    <col min="1034" max="1034" width="5.140625" style="66" customWidth="1"/>
    <col min="1035" max="1035" width="7.7109375" style="66" customWidth="1"/>
    <col min="1036" max="1036" width="7.28515625" style="66" customWidth="1"/>
    <col min="1037" max="1280" width="9.140625" style="66"/>
    <col min="1281" max="1281" width="20.7109375" style="66" customWidth="1"/>
    <col min="1282" max="1282" width="11.5703125" style="66" customWidth="1"/>
    <col min="1283" max="1283" width="42.5703125" style="66" customWidth="1"/>
    <col min="1284" max="1284" width="7.7109375" style="66" customWidth="1"/>
    <col min="1285" max="1285" width="7" style="66" customWidth="1"/>
    <col min="1286" max="1286" width="7.28515625" style="66" customWidth="1"/>
    <col min="1287" max="1287" width="6" style="66" customWidth="1"/>
    <col min="1288" max="1288" width="6.85546875" style="66" customWidth="1"/>
    <col min="1289" max="1289" width="8.85546875" style="66" customWidth="1"/>
    <col min="1290" max="1290" width="5.140625" style="66" customWidth="1"/>
    <col min="1291" max="1291" width="7.7109375" style="66" customWidth="1"/>
    <col min="1292" max="1292" width="7.28515625" style="66" customWidth="1"/>
    <col min="1293" max="1536" width="9.140625" style="66"/>
    <col min="1537" max="1537" width="20.7109375" style="66" customWidth="1"/>
    <col min="1538" max="1538" width="11.5703125" style="66" customWidth="1"/>
    <col min="1539" max="1539" width="42.5703125" style="66" customWidth="1"/>
    <col min="1540" max="1540" width="7.7109375" style="66" customWidth="1"/>
    <col min="1541" max="1541" width="7" style="66" customWidth="1"/>
    <col min="1542" max="1542" width="7.28515625" style="66" customWidth="1"/>
    <col min="1543" max="1543" width="6" style="66" customWidth="1"/>
    <col min="1544" max="1544" width="6.85546875" style="66" customWidth="1"/>
    <col min="1545" max="1545" width="8.85546875" style="66" customWidth="1"/>
    <col min="1546" max="1546" width="5.140625" style="66" customWidth="1"/>
    <col min="1547" max="1547" width="7.7109375" style="66" customWidth="1"/>
    <col min="1548" max="1548" width="7.28515625" style="66" customWidth="1"/>
    <col min="1549" max="1792" width="9.140625" style="66"/>
    <col min="1793" max="1793" width="20.7109375" style="66" customWidth="1"/>
    <col min="1794" max="1794" width="11.5703125" style="66" customWidth="1"/>
    <col min="1795" max="1795" width="42.5703125" style="66" customWidth="1"/>
    <col min="1796" max="1796" width="7.7109375" style="66" customWidth="1"/>
    <col min="1797" max="1797" width="7" style="66" customWidth="1"/>
    <col min="1798" max="1798" width="7.28515625" style="66" customWidth="1"/>
    <col min="1799" max="1799" width="6" style="66" customWidth="1"/>
    <col min="1800" max="1800" width="6.85546875" style="66" customWidth="1"/>
    <col min="1801" max="1801" width="8.85546875" style="66" customWidth="1"/>
    <col min="1802" max="1802" width="5.140625" style="66" customWidth="1"/>
    <col min="1803" max="1803" width="7.7109375" style="66" customWidth="1"/>
    <col min="1804" max="1804" width="7.28515625" style="66" customWidth="1"/>
    <col min="1805" max="2048" width="9.140625" style="66"/>
    <col min="2049" max="2049" width="20.7109375" style="66" customWidth="1"/>
    <col min="2050" max="2050" width="11.5703125" style="66" customWidth="1"/>
    <col min="2051" max="2051" width="42.5703125" style="66" customWidth="1"/>
    <col min="2052" max="2052" width="7.7109375" style="66" customWidth="1"/>
    <col min="2053" max="2053" width="7" style="66" customWidth="1"/>
    <col min="2054" max="2054" width="7.28515625" style="66" customWidth="1"/>
    <col min="2055" max="2055" width="6" style="66" customWidth="1"/>
    <col min="2056" max="2056" width="6.85546875" style="66" customWidth="1"/>
    <col min="2057" max="2057" width="8.85546875" style="66" customWidth="1"/>
    <col min="2058" max="2058" width="5.140625" style="66" customWidth="1"/>
    <col min="2059" max="2059" width="7.7109375" style="66" customWidth="1"/>
    <col min="2060" max="2060" width="7.28515625" style="66" customWidth="1"/>
    <col min="2061" max="2304" width="9.140625" style="66"/>
    <col min="2305" max="2305" width="20.7109375" style="66" customWidth="1"/>
    <col min="2306" max="2306" width="11.5703125" style="66" customWidth="1"/>
    <col min="2307" max="2307" width="42.5703125" style="66" customWidth="1"/>
    <col min="2308" max="2308" width="7.7109375" style="66" customWidth="1"/>
    <col min="2309" max="2309" width="7" style="66" customWidth="1"/>
    <col min="2310" max="2310" width="7.28515625" style="66" customWidth="1"/>
    <col min="2311" max="2311" width="6" style="66" customWidth="1"/>
    <col min="2312" max="2312" width="6.85546875" style="66" customWidth="1"/>
    <col min="2313" max="2313" width="8.85546875" style="66" customWidth="1"/>
    <col min="2314" max="2314" width="5.140625" style="66" customWidth="1"/>
    <col min="2315" max="2315" width="7.7109375" style="66" customWidth="1"/>
    <col min="2316" max="2316" width="7.28515625" style="66" customWidth="1"/>
    <col min="2317" max="2560" width="9.140625" style="66"/>
    <col min="2561" max="2561" width="20.7109375" style="66" customWidth="1"/>
    <col min="2562" max="2562" width="11.5703125" style="66" customWidth="1"/>
    <col min="2563" max="2563" width="42.5703125" style="66" customWidth="1"/>
    <col min="2564" max="2564" width="7.7109375" style="66" customWidth="1"/>
    <col min="2565" max="2565" width="7" style="66" customWidth="1"/>
    <col min="2566" max="2566" width="7.28515625" style="66" customWidth="1"/>
    <col min="2567" max="2567" width="6" style="66" customWidth="1"/>
    <col min="2568" max="2568" width="6.85546875" style="66" customWidth="1"/>
    <col min="2569" max="2569" width="8.85546875" style="66" customWidth="1"/>
    <col min="2570" max="2570" width="5.140625" style="66" customWidth="1"/>
    <col min="2571" max="2571" width="7.7109375" style="66" customWidth="1"/>
    <col min="2572" max="2572" width="7.28515625" style="66" customWidth="1"/>
    <col min="2573" max="2816" width="9.140625" style="66"/>
    <col min="2817" max="2817" width="20.7109375" style="66" customWidth="1"/>
    <col min="2818" max="2818" width="11.5703125" style="66" customWidth="1"/>
    <col min="2819" max="2819" width="42.5703125" style="66" customWidth="1"/>
    <col min="2820" max="2820" width="7.7109375" style="66" customWidth="1"/>
    <col min="2821" max="2821" width="7" style="66" customWidth="1"/>
    <col min="2822" max="2822" width="7.28515625" style="66" customWidth="1"/>
    <col min="2823" max="2823" width="6" style="66" customWidth="1"/>
    <col min="2824" max="2824" width="6.85546875" style="66" customWidth="1"/>
    <col min="2825" max="2825" width="8.85546875" style="66" customWidth="1"/>
    <col min="2826" max="2826" width="5.140625" style="66" customWidth="1"/>
    <col min="2827" max="2827" width="7.7109375" style="66" customWidth="1"/>
    <col min="2828" max="2828" width="7.28515625" style="66" customWidth="1"/>
    <col min="2829" max="3072" width="9.140625" style="66"/>
    <col min="3073" max="3073" width="20.7109375" style="66" customWidth="1"/>
    <col min="3074" max="3074" width="11.5703125" style="66" customWidth="1"/>
    <col min="3075" max="3075" width="42.5703125" style="66" customWidth="1"/>
    <col min="3076" max="3076" width="7.7109375" style="66" customWidth="1"/>
    <col min="3077" max="3077" width="7" style="66" customWidth="1"/>
    <col min="3078" max="3078" width="7.28515625" style="66" customWidth="1"/>
    <col min="3079" max="3079" width="6" style="66" customWidth="1"/>
    <col min="3080" max="3080" width="6.85546875" style="66" customWidth="1"/>
    <col min="3081" max="3081" width="8.85546875" style="66" customWidth="1"/>
    <col min="3082" max="3082" width="5.140625" style="66" customWidth="1"/>
    <col min="3083" max="3083" width="7.7109375" style="66" customWidth="1"/>
    <col min="3084" max="3084" width="7.28515625" style="66" customWidth="1"/>
    <col min="3085" max="3328" width="9.140625" style="66"/>
    <col min="3329" max="3329" width="20.7109375" style="66" customWidth="1"/>
    <col min="3330" max="3330" width="11.5703125" style="66" customWidth="1"/>
    <col min="3331" max="3331" width="42.5703125" style="66" customWidth="1"/>
    <col min="3332" max="3332" width="7.7109375" style="66" customWidth="1"/>
    <col min="3333" max="3333" width="7" style="66" customWidth="1"/>
    <col min="3334" max="3334" width="7.28515625" style="66" customWidth="1"/>
    <col min="3335" max="3335" width="6" style="66" customWidth="1"/>
    <col min="3336" max="3336" width="6.85546875" style="66" customWidth="1"/>
    <col min="3337" max="3337" width="8.85546875" style="66" customWidth="1"/>
    <col min="3338" max="3338" width="5.140625" style="66" customWidth="1"/>
    <col min="3339" max="3339" width="7.7109375" style="66" customWidth="1"/>
    <col min="3340" max="3340" width="7.28515625" style="66" customWidth="1"/>
    <col min="3341" max="3584" width="9.140625" style="66"/>
    <col min="3585" max="3585" width="20.7109375" style="66" customWidth="1"/>
    <col min="3586" max="3586" width="11.5703125" style="66" customWidth="1"/>
    <col min="3587" max="3587" width="42.5703125" style="66" customWidth="1"/>
    <col min="3588" max="3588" width="7.7109375" style="66" customWidth="1"/>
    <col min="3589" max="3589" width="7" style="66" customWidth="1"/>
    <col min="3590" max="3590" width="7.28515625" style="66" customWidth="1"/>
    <col min="3591" max="3591" width="6" style="66" customWidth="1"/>
    <col min="3592" max="3592" width="6.85546875" style="66" customWidth="1"/>
    <col min="3593" max="3593" width="8.85546875" style="66" customWidth="1"/>
    <col min="3594" max="3594" width="5.140625" style="66" customWidth="1"/>
    <col min="3595" max="3595" width="7.7109375" style="66" customWidth="1"/>
    <col min="3596" max="3596" width="7.28515625" style="66" customWidth="1"/>
    <col min="3597" max="3840" width="9.140625" style="66"/>
    <col min="3841" max="3841" width="20.7109375" style="66" customWidth="1"/>
    <col min="3842" max="3842" width="11.5703125" style="66" customWidth="1"/>
    <col min="3843" max="3843" width="42.5703125" style="66" customWidth="1"/>
    <col min="3844" max="3844" width="7.7109375" style="66" customWidth="1"/>
    <col min="3845" max="3845" width="7" style="66" customWidth="1"/>
    <col min="3846" max="3846" width="7.28515625" style="66" customWidth="1"/>
    <col min="3847" max="3847" width="6" style="66" customWidth="1"/>
    <col min="3848" max="3848" width="6.85546875" style="66" customWidth="1"/>
    <col min="3849" max="3849" width="8.85546875" style="66" customWidth="1"/>
    <col min="3850" max="3850" width="5.140625" style="66" customWidth="1"/>
    <col min="3851" max="3851" width="7.7109375" style="66" customWidth="1"/>
    <col min="3852" max="3852" width="7.28515625" style="66" customWidth="1"/>
    <col min="3853" max="4096" width="9.140625" style="66"/>
    <col min="4097" max="4097" width="20.7109375" style="66" customWidth="1"/>
    <col min="4098" max="4098" width="11.5703125" style="66" customWidth="1"/>
    <col min="4099" max="4099" width="42.5703125" style="66" customWidth="1"/>
    <col min="4100" max="4100" width="7.7109375" style="66" customWidth="1"/>
    <col min="4101" max="4101" width="7" style="66" customWidth="1"/>
    <col min="4102" max="4102" width="7.28515625" style="66" customWidth="1"/>
    <col min="4103" max="4103" width="6" style="66" customWidth="1"/>
    <col min="4104" max="4104" width="6.85546875" style="66" customWidth="1"/>
    <col min="4105" max="4105" width="8.85546875" style="66" customWidth="1"/>
    <col min="4106" max="4106" width="5.140625" style="66" customWidth="1"/>
    <col min="4107" max="4107" width="7.7109375" style="66" customWidth="1"/>
    <col min="4108" max="4108" width="7.28515625" style="66" customWidth="1"/>
    <col min="4109" max="4352" width="9.140625" style="66"/>
    <col min="4353" max="4353" width="20.7109375" style="66" customWidth="1"/>
    <col min="4354" max="4354" width="11.5703125" style="66" customWidth="1"/>
    <col min="4355" max="4355" width="42.5703125" style="66" customWidth="1"/>
    <col min="4356" max="4356" width="7.7109375" style="66" customWidth="1"/>
    <col min="4357" max="4357" width="7" style="66" customWidth="1"/>
    <col min="4358" max="4358" width="7.28515625" style="66" customWidth="1"/>
    <col min="4359" max="4359" width="6" style="66" customWidth="1"/>
    <col min="4360" max="4360" width="6.85546875" style="66" customWidth="1"/>
    <col min="4361" max="4361" width="8.85546875" style="66" customWidth="1"/>
    <col min="4362" max="4362" width="5.140625" style="66" customWidth="1"/>
    <col min="4363" max="4363" width="7.7109375" style="66" customWidth="1"/>
    <col min="4364" max="4364" width="7.28515625" style="66" customWidth="1"/>
    <col min="4365" max="4608" width="9.140625" style="66"/>
    <col min="4609" max="4609" width="20.7109375" style="66" customWidth="1"/>
    <col min="4610" max="4610" width="11.5703125" style="66" customWidth="1"/>
    <col min="4611" max="4611" width="42.5703125" style="66" customWidth="1"/>
    <col min="4612" max="4612" width="7.7109375" style="66" customWidth="1"/>
    <col min="4613" max="4613" width="7" style="66" customWidth="1"/>
    <col min="4614" max="4614" width="7.28515625" style="66" customWidth="1"/>
    <col min="4615" max="4615" width="6" style="66" customWidth="1"/>
    <col min="4616" max="4616" width="6.85546875" style="66" customWidth="1"/>
    <col min="4617" max="4617" width="8.85546875" style="66" customWidth="1"/>
    <col min="4618" max="4618" width="5.140625" style="66" customWidth="1"/>
    <col min="4619" max="4619" width="7.7109375" style="66" customWidth="1"/>
    <col min="4620" max="4620" width="7.28515625" style="66" customWidth="1"/>
    <col min="4621" max="4864" width="9.140625" style="66"/>
    <col min="4865" max="4865" width="20.7109375" style="66" customWidth="1"/>
    <col min="4866" max="4866" width="11.5703125" style="66" customWidth="1"/>
    <col min="4867" max="4867" width="42.5703125" style="66" customWidth="1"/>
    <col min="4868" max="4868" width="7.7109375" style="66" customWidth="1"/>
    <col min="4869" max="4869" width="7" style="66" customWidth="1"/>
    <col min="4870" max="4870" width="7.28515625" style="66" customWidth="1"/>
    <col min="4871" max="4871" width="6" style="66" customWidth="1"/>
    <col min="4872" max="4872" width="6.85546875" style="66" customWidth="1"/>
    <col min="4873" max="4873" width="8.85546875" style="66" customWidth="1"/>
    <col min="4874" max="4874" width="5.140625" style="66" customWidth="1"/>
    <col min="4875" max="4875" width="7.7109375" style="66" customWidth="1"/>
    <col min="4876" max="4876" width="7.28515625" style="66" customWidth="1"/>
    <col min="4877" max="5120" width="9.140625" style="66"/>
    <col min="5121" max="5121" width="20.7109375" style="66" customWidth="1"/>
    <col min="5122" max="5122" width="11.5703125" style="66" customWidth="1"/>
    <col min="5123" max="5123" width="42.5703125" style="66" customWidth="1"/>
    <col min="5124" max="5124" width="7.7109375" style="66" customWidth="1"/>
    <col min="5125" max="5125" width="7" style="66" customWidth="1"/>
    <col min="5126" max="5126" width="7.28515625" style="66" customWidth="1"/>
    <col min="5127" max="5127" width="6" style="66" customWidth="1"/>
    <col min="5128" max="5128" width="6.85546875" style="66" customWidth="1"/>
    <col min="5129" max="5129" width="8.85546875" style="66" customWidth="1"/>
    <col min="5130" max="5130" width="5.140625" style="66" customWidth="1"/>
    <col min="5131" max="5131" width="7.7109375" style="66" customWidth="1"/>
    <col min="5132" max="5132" width="7.28515625" style="66" customWidth="1"/>
    <col min="5133" max="5376" width="9.140625" style="66"/>
    <col min="5377" max="5377" width="20.7109375" style="66" customWidth="1"/>
    <col min="5378" max="5378" width="11.5703125" style="66" customWidth="1"/>
    <col min="5379" max="5379" width="42.5703125" style="66" customWidth="1"/>
    <col min="5380" max="5380" width="7.7109375" style="66" customWidth="1"/>
    <col min="5381" max="5381" width="7" style="66" customWidth="1"/>
    <col min="5382" max="5382" width="7.28515625" style="66" customWidth="1"/>
    <col min="5383" max="5383" width="6" style="66" customWidth="1"/>
    <col min="5384" max="5384" width="6.85546875" style="66" customWidth="1"/>
    <col min="5385" max="5385" width="8.85546875" style="66" customWidth="1"/>
    <col min="5386" max="5386" width="5.140625" style="66" customWidth="1"/>
    <col min="5387" max="5387" width="7.7109375" style="66" customWidth="1"/>
    <col min="5388" max="5388" width="7.28515625" style="66" customWidth="1"/>
    <col min="5389" max="5632" width="9.140625" style="66"/>
    <col min="5633" max="5633" width="20.7109375" style="66" customWidth="1"/>
    <col min="5634" max="5634" width="11.5703125" style="66" customWidth="1"/>
    <col min="5635" max="5635" width="42.5703125" style="66" customWidth="1"/>
    <col min="5636" max="5636" width="7.7109375" style="66" customWidth="1"/>
    <col min="5637" max="5637" width="7" style="66" customWidth="1"/>
    <col min="5638" max="5638" width="7.28515625" style="66" customWidth="1"/>
    <col min="5639" max="5639" width="6" style="66" customWidth="1"/>
    <col min="5640" max="5640" width="6.85546875" style="66" customWidth="1"/>
    <col min="5641" max="5641" width="8.85546875" style="66" customWidth="1"/>
    <col min="5642" max="5642" width="5.140625" style="66" customWidth="1"/>
    <col min="5643" max="5643" width="7.7109375" style="66" customWidth="1"/>
    <col min="5644" max="5644" width="7.28515625" style="66" customWidth="1"/>
    <col min="5645" max="5888" width="9.140625" style="66"/>
    <col min="5889" max="5889" width="20.7109375" style="66" customWidth="1"/>
    <col min="5890" max="5890" width="11.5703125" style="66" customWidth="1"/>
    <col min="5891" max="5891" width="42.5703125" style="66" customWidth="1"/>
    <col min="5892" max="5892" width="7.7109375" style="66" customWidth="1"/>
    <col min="5893" max="5893" width="7" style="66" customWidth="1"/>
    <col min="5894" max="5894" width="7.28515625" style="66" customWidth="1"/>
    <col min="5895" max="5895" width="6" style="66" customWidth="1"/>
    <col min="5896" max="5896" width="6.85546875" style="66" customWidth="1"/>
    <col min="5897" max="5897" width="8.85546875" style="66" customWidth="1"/>
    <col min="5898" max="5898" width="5.140625" style="66" customWidth="1"/>
    <col min="5899" max="5899" width="7.7109375" style="66" customWidth="1"/>
    <col min="5900" max="5900" width="7.28515625" style="66" customWidth="1"/>
    <col min="5901" max="6144" width="9.140625" style="66"/>
    <col min="6145" max="6145" width="20.7109375" style="66" customWidth="1"/>
    <col min="6146" max="6146" width="11.5703125" style="66" customWidth="1"/>
    <col min="6147" max="6147" width="42.5703125" style="66" customWidth="1"/>
    <col min="6148" max="6148" width="7.7109375" style="66" customWidth="1"/>
    <col min="6149" max="6149" width="7" style="66" customWidth="1"/>
    <col min="6150" max="6150" width="7.28515625" style="66" customWidth="1"/>
    <col min="6151" max="6151" width="6" style="66" customWidth="1"/>
    <col min="6152" max="6152" width="6.85546875" style="66" customWidth="1"/>
    <col min="6153" max="6153" width="8.85546875" style="66" customWidth="1"/>
    <col min="6154" max="6154" width="5.140625" style="66" customWidth="1"/>
    <col min="6155" max="6155" width="7.7109375" style="66" customWidth="1"/>
    <col min="6156" max="6156" width="7.28515625" style="66" customWidth="1"/>
    <col min="6157" max="6400" width="9.140625" style="66"/>
    <col min="6401" max="6401" width="20.7109375" style="66" customWidth="1"/>
    <col min="6402" max="6402" width="11.5703125" style="66" customWidth="1"/>
    <col min="6403" max="6403" width="42.5703125" style="66" customWidth="1"/>
    <col min="6404" max="6404" width="7.7109375" style="66" customWidth="1"/>
    <col min="6405" max="6405" width="7" style="66" customWidth="1"/>
    <col min="6406" max="6406" width="7.28515625" style="66" customWidth="1"/>
    <col min="6407" max="6407" width="6" style="66" customWidth="1"/>
    <col min="6408" max="6408" width="6.85546875" style="66" customWidth="1"/>
    <col min="6409" max="6409" width="8.85546875" style="66" customWidth="1"/>
    <col min="6410" max="6410" width="5.140625" style="66" customWidth="1"/>
    <col min="6411" max="6411" width="7.7109375" style="66" customWidth="1"/>
    <col min="6412" max="6412" width="7.28515625" style="66" customWidth="1"/>
    <col min="6413" max="6656" width="9.140625" style="66"/>
    <col min="6657" max="6657" width="20.7109375" style="66" customWidth="1"/>
    <col min="6658" max="6658" width="11.5703125" style="66" customWidth="1"/>
    <col min="6659" max="6659" width="42.5703125" style="66" customWidth="1"/>
    <col min="6660" max="6660" width="7.7109375" style="66" customWidth="1"/>
    <col min="6661" max="6661" width="7" style="66" customWidth="1"/>
    <col min="6662" max="6662" width="7.28515625" style="66" customWidth="1"/>
    <col min="6663" max="6663" width="6" style="66" customWidth="1"/>
    <col min="6664" max="6664" width="6.85546875" style="66" customWidth="1"/>
    <col min="6665" max="6665" width="8.85546875" style="66" customWidth="1"/>
    <col min="6666" max="6666" width="5.140625" style="66" customWidth="1"/>
    <col min="6667" max="6667" width="7.7109375" style="66" customWidth="1"/>
    <col min="6668" max="6668" width="7.28515625" style="66" customWidth="1"/>
    <col min="6669" max="6912" width="9.140625" style="66"/>
    <col min="6913" max="6913" width="20.7109375" style="66" customWidth="1"/>
    <col min="6914" max="6914" width="11.5703125" style="66" customWidth="1"/>
    <col min="6915" max="6915" width="42.5703125" style="66" customWidth="1"/>
    <col min="6916" max="6916" width="7.7109375" style="66" customWidth="1"/>
    <col min="6917" max="6917" width="7" style="66" customWidth="1"/>
    <col min="6918" max="6918" width="7.28515625" style="66" customWidth="1"/>
    <col min="6919" max="6919" width="6" style="66" customWidth="1"/>
    <col min="6920" max="6920" width="6.85546875" style="66" customWidth="1"/>
    <col min="6921" max="6921" width="8.85546875" style="66" customWidth="1"/>
    <col min="6922" max="6922" width="5.140625" style="66" customWidth="1"/>
    <col min="6923" max="6923" width="7.7109375" style="66" customWidth="1"/>
    <col min="6924" max="6924" width="7.28515625" style="66" customWidth="1"/>
    <col min="6925" max="7168" width="9.140625" style="66"/>
    <col min="7169" max="7169" width="20.7109375" style="66" customWidth="1"/>
    <col min="7170" max="7170" width="11.5703125" style="66" customWidth="1"/>
    <col min="7171" max="7171" width="42.5703125" style="66" customWidth="1"/>
    <col min="7172" max="7172" width="7.7109375" style="66" customWidth="1"/>
    <col min="7173" max="7173" width="7" style="66" customWidth="1"/>
    <col min="7174" max="7174" width="7.28515625" style="66" customWidth="1"/>
    <col min="7175" max="7175" width="6" style="66" customWidth="1"/>
    <col min="7176" max="7176" width="6.85546875" style="66" customWidth="1"/>
    <col min="7177" max="7177" width="8.85546875" style="66" customWidth="1"/>
    <col min="7178" max="7178" width="5.140625" style="66" customWidth="1"/>
    <col min="7179" max="7179" width="7.7109375" style="66" customWidth="1"/>
    <col min="7180" max="7180" width="7.28515625" style="66" customWidth="1"/>
    <col min="7181" max="7424" width="9.140625" style="66"/>
    <col min="7425" max="7425" width="20.7109375" style="66" customWidth="1"/>
    <col min="7426" max="7426" width="11.5703125" style="66" customWidth="1"/>
    <col min="7427" max="7427" width="42.5703125" style="66" customWidth="1"/>
    <col min="7428" max="7428" width="7.7109375" style="66" customWidth="1"/>
    <col min="7429" max="7429" width="7" style="66" customWidth="1"/>
    <col min="7430" max="7430" width="7.28515625" style="66" customWidth="1"/>
    <col min="7431" max="7431" width="6" style="66" customWidth="1"/>
    <col min="7432" max="7432" width="6.85546875" style="66" customWidth="1"/>
    <col min="7433" max="7433" width="8.85546875" style="66" customWidth="1"/>
    <col min="7434" max="7434" width="5.140625" style="66" customWidth="1"/>
    <col min="7435" max="7435" width="7.7109375" style="66" customWidth="1"/>
    <col min="7436" max="7436" width="7.28515625" style="66" customWidth="1"/>
    <col min="7437" max="7680" width="9.140625" style="66"/>
    <col min="7681" max="7681" width="20.7109375" style="66" customWidth="1"/>
    <col min="7682" max="7682" width="11.5703125" style="66" customWidth="1"/>
    <col min="7683" max="7683" width="42.5703125" style="66" customWidth="1"/>
    <col min="7684" max="7684" width="7.7109375" style="66" customWidth="1"/>
    <col min="7685" max="7685" width="7" style="66" customWidth="1"/>
    <col min="7686" max="7686" width="7.28515625" style="66" customWidth="1"/>
    <col min="7687" max="7687" width="6" style="66" customWidth="1"/>
    <col min="7688" max="7688" width="6.85546875" style="66" customWidth="1"/>
    <col min="7689" max="7689" width="8.85546875" style="66" customWidth="1"/>
    <col min="7690" max="7690" width="5.140625" style="66" customWidth="1"/>
    <col min="7691" max="7691" width="7.7109375" style="66" customWidth="1"/>
    <col min="7692" max="7692" width="7.28515625" style="66" customWidth="1"/>
    <col min="7693" max="7936" width="9.140625" style="66"/>
    <col min="7937" max="7937" width="20.7109375" style="66" customWidth="1"/>
    <col min="7938" max="7938" width="11.5703125" style="66" customWidth="1"/>
    <col min="7939" max="7939" width="42.5703125" style="66" customWidth="1"/>
    <col min="7940" max="7940" width="7.7109375" style="66" customWidth="1"/>
    <col min="7941" max="7941" width="7" style="66" customWidth="1"/>
    <col min="7942" max="7942" width="7.28515625" style="66" customWidth="1"/>
    <col min="7943" max="7943" width="6" style="66" customWidth="1"/>
    <col min="7944" max="7944" width="6.85546875" style="66" customWidth="1"/>
    <col min="7945" max="7945" width="8.85546875" style="66" customWidth="1"/>
    <col min="7946" max="7946" width="5.140625" style="66" customWidth="1"/>
    <col min="7947" max="7947" width="7.7109375" style="66" customWidth="1"/>
    <col min="7948" max="7948" width="7.28515625" style="66" customWidth="1"/>
    <col min="7949" max="8192" width="9.140625" style="66"/>
    <col min="8193" max="8193" width="20.7109375" style="66" customWidth="1"/>
    <col min="8194" max="8194" width="11.5703125" style="66" customWidth="1"/>
    <col min="8195" max="8195" width="42.5703125" style="66" customWidth="1"/>
    <col min="8196" max="8196" width="7.7109375" style="66" customWidth="1"/>
    <col min="8197" max="8197" width="7" style="66" customWidth="1"/>
    <col min="8198" max="8198" width="7.28515625" style="66" customWidth="1"/>
    <col min="8199" max="8199" width="6" style="66" customWidth="1"/>
    <col min="8200" max="8200" width="6.85546875" style="66" customWidth="1"/>
    <col min="8201" max="8201" width="8.85546875" style="66" customWidth="1"/>
    <col min="8202" max="8202" width="5.140625" style="66" customWidth="1"/>
    <col min="8203" max="8203" width="7.7109375" style="66" customWidth="1"/>
    <col min="8204" max="8204" width="7.28515625" style="66" customWidth="1"/>
    <col min="8205" max="8448" width="9.140625" style="66"/>
    <col min="8449" max="8449" width="20.7109375" style="66" customWidth="1"/>
    <col min="8450" max="8450" width="11.5703125" style="66" customWidth="1"/>
    <col min="8451" max="8451" width="42.5703125" style="66" customWidth="1"/>
    <col min="8452" max="8452" width="7.7109375" style="66" customWidth="1"/>
    <col min="8453" max="8453" width="7" style="66" customWidth="1"/>
    <col min="8454" max="8454" width="7.28515625" style="66" customWidth="1"/>
    <col min="8455" max="8455" width="6" style="66" customWidth="1"/>
    <col min="8456" max="8456" width="6.85546875" style="66" customWidth="1"/>
    <col min="8457" max="8457" width="8.85546875" style="66" customWidth="1"/>
    <col min="8458" max="8458" width="5.140625" style="66" customWidth="1"/>
    <col min="8459" max="8459" width="7.7109375" style="66" customWidth="1"/>
    <col min="8460" max="8460" width="7.28515625" style="66" customWidth="1"/>
    <col min="8461" max="8704" width="9.140625" style="66"/>
    <col min="8705" max="8705" width="20.7109375" style="66" customWidth="1"/>
    <col min="8706" max="8706" width="11.5703125" style="66" customWidth="1"/>
    <col min="8707" max="8707" width="42.5703125" style="66" customWidth="1"/>
    <col min="8708" max="8708" width="7.7109375" style="66" customWidth="1"/>
    <col min="8709" max="8709" width="7" style="66" customWidth="1"/>
    <col min="8710" max="8710" width="7.28515625" style="66" customWidth="1"/>
    <col min="8711" max="8711" width="6" style="66" customWidth="1"/>
    <col min="8712" max="8712" width="6.85546875" style="66" customWidth="1"/>
    <col min="8713" max="8713" width="8.85546875" style="66" customWidth="1"/>
    <col min="8714" max="8714" width="5.140625" style="66" customWidth="1"/>
    <col min="8715" max="8715" width="7.7109375" style="66" customWidth="1"/>
    <col min="8716" max="8716" width="7.28515625" style="66" customWidth="1"/>
    <col min="8717" max="8960" width="9.140625" style="66"/>
    <col min="8961" max="8961" width="20.7109375" style="66" customWidth="1"/>
    <col min="8962" max="8962" width="11.5703125" style="66" customWidth="1"/>
    <col min="8963" max="8963" width="42.5703125" style="66" customWidth="1"/>
    <col min="8964" max="8964" width="7.7109375" style="66" customWidth="1"/>
    <col min="8965" max="8965" width="7" style="66" customWidth="1"/>
    <col min="8966" max="8966" width="7.28515625" style="66" customWidth="1"/>
    <col min="8967" max="8967" width="6" style="66" customWidth="1"/>
    <col min="8968" max="8968" width="6.85546875" style="66" customWidth="1"/>
    <col min="8969" max="8969" width="8.85546875" style="66" customWidth="1"/>
    <col min="8970" max="8970" width="5.140625" style="66" customWidth="1"/>
    <col min="8971" max="8971" width="7.7109375" style="66" customWidth="1"/>
    <col min="8972" max="8972" width="7.28515625" style="66" customWidth="1"/>
    <col min="8973" max="9216" width="9.140625" style="66"/>
    <col min="9217" max="9217" width="20.7109375" style="66" customWidth="1"/>
    <col min="9218" max="9218" width="11.5703125" style="66" customWidth="1"/>
    <col min="9219" max="9219" width="42.5703125" style="66" customWidth="1"/>
    <col min="9220" max="9220" width="7.7109375" style="66" customWidth="1"/>
    <col min="9221" max="9221" width="7" style="66" customWidth="1"/>
    <col min="9222" max="9222" width="7.28515625" style="66" customWidth="1"/>
    <col min="9223" max="9223" width="6" style="66" customWidth="1"/>
    <col min="9224" max="9224" width="6.85546875" style="66" customWidth="1"/>
    <col min="9225" max="9225" width="8.85546875" style="66" customWidth="1"/>
    <col min="9226" max="9226" width="5.140625" style="66" customWidth="1"/>
    <col min="9227" max="9227" width="7.7109375" style="66" customWidth="1"/>
    <col min="9228" max="9228" width="7.28515625" style="66" customWidth="1"/>
    <col min="9229" max="9472" width="9.140625" style="66"/>
    <col min="9473" max="9473" width="20.7109375" style="66" customWidth="1"/>
    <col min="9474" max="9474" width="11.5703125" style="66" customWidth="1"/>
    <col min="9475" max="9475" width="42.5703125" style="66" customWidth="1"/>
    <col min="9476" max="9476" width="7.7109375" style="66" customWidth="1"/>
    <col min="9477" max="9477" width="7" style="66" customWidth="1"/>
    <col min="9478" max="9478" width="7.28515625" style="66" customWidth="1"/>
    <col min="9479" max="9479" width="6" style="66" customWidth="1"/>
    <col min="9480" max="9480" width="6.85546875" style="66" customWidth="1"/>
    <col min="9481" max="9481" width="8.85546875" style="66" customWidth="1"/>
    <col min="9482" max="9482" width="5.140625" style="66" customWidth="1"/>
    <col min="9483" max="9483" width="7.7109375" style="66" customWidth="1"/>
    <col min="9484" max="9484" width="7.28515625" style="66" customWidth="1"/>
    <col min="9485" max="9728" width="9.140625" style="66"/>
    <col min="9729" max="9729" width="20.7109375" style="66" customWidth="1"/>
    <col min="9730" max="9730" width="11.5703125" style="66" customWidth="1"/>
    <col min="9731" max="9731" width="42.5703125" style="66" customWidth="1"/>
    <col min="9732" max="9732" width="7.7109375" style="66" customWidth="1"/>
    <col min="9733" max="9733" width="7" style="66" customWidth="1"/>
    <col min="9734" max="9734" width="7.28515625" style="66" customWidth="1"/>
    <col min="9735" max="9735" width="6" style="66" customWidth="1"/>
    <col min="9736" max="9736" width="6.85546875" style="66" customWidth="1"/>
    <col min="9737" max="9737" width="8.85546875" style="66" customWidth="1"/>
    <col min="9738" max="9738" width="5.140625" style="66" customWidth="1"/>
    <col min="9739" max="9739" width="7.7109375" style="66" customWidth="1"/>
    <col min="9740" max="9740" width="7.28515625" style="66" customWidth="1"/>
    <col min="9741" max="9984" width="9.140625" style="66"/>
    <col min="9985" max="9985" width="20.7109375" style="66" customWidth="1"/>
    <col min="9986" max="9986" width="11.5703125" style="66" customWidth="1"/>
    <col min="9987" max="9987" width="42.5703125" style="66" customWidth="1"/>
    <col min="9988" max="9988" width="7.7109375" style="66" customWidth="1"/>
    <col min="9989" max="9989" width="7" style="66" customWidth="1"/>
    <col min="9990" max="9990" width="7.28515625" style="66" customWidth="1"/>
    <col min="9991" max="9991" width="6" style="66" customWidth="1"/>
    <col min="9992" max="9992" width="6.85546875" style="66" customWidth="1"/>
    <col min="9993" max="9993" width="8.85546875" style="66" customWidth="1"/>
    <col min="9994" max="9994" width="5.140625" style="66" customWidth="1"/>
    <col min="9995" max="9995" width="7.7109375" style="66" customWidth="1"/>
    <col min="9996" max="9996" width="7.28515625" style="66" customWidth="1"/>
    <col min="9997" max="10240" width="9.140625" style="66"/>
    <col min="10241" max="10241" width="20.7109375" style="66" customWidth="1"/>
    <col min="10242" max="10242" width="11.5703125" style="66" customWidth="1"/>
    <col min="10243" max="10243" width="42.5703125" style="66" customWidth="1"/>
    <col min="10244" max="10244" width="7.7109375" style="66" customWidth="1"/>
    <col min="10245" max="10245" width="7" style="66" customWidth="1"/>
    <col min="10246" max="10246" width="7.28515625" style="66" customWidth="1"/>
    <col min="10247" max="10247" width="6" style="66" customWidth="1"/>
    <col min="10248" max="10248" width="6.85546875" style="66" customWidth="1"/>
    <col min="10249" max="10249" width="8.85546875" style="66" customWidth="1"/>
    <col min="10250" max="10250" width="5.140625" style="66" customWidth="1"/>
    <col min="10251" max="10251" width="7.7109375" style="66" customWidth="1"/>
    <col min="10252" max="10252" width="7.28515625" style="66" customWidth="1"/>
    <col min="10253" max="10496" width="9.140625" style="66"/>
    <col min="10497" max="10497" width="20.7109375" style="66" customWidth="1"/>
    <col min="10498" max="10498" width="11.5703125" style="66" customWidth="1"/>
    <col min="10499" max="10499" width="42.5703125" style="66" customWidth="1"/>
    <col min="10500" max="10500" width="7.7109375" style="66" customWidth="1"/>
    <col min="10501" max="10501" width="7" style="66" customWidth="1"/>
    <col min="10502" max="10502" width="7.28515625" style="66" customWidth="1"/>
    <col min="10503" max="10503" width="6" style="66" customWidth="1"/>
    <col min="10504" max="10504" width="6.85546875" style="66" customWidth="1"/>
    <col min="10505" max="10505" width="8.85546875" style="66" customWidth="1"/>
    <col min="10506" max="10506" width="5.140625" style="66" customWidth="1"/>
    <col min="10507" max="10507" width="7.7109375" style="66" customWidth="1"/>
    <col min="10508" max="10508" width="7.28515625" style="66" customWidth="1"/>
    <col min="10509" max="10752" width="9.140625" style="66"/>
    <col min="10753" max="10753" width="20.7109375" style="66" customWidth="1"/>
    <col min="10754" max="10754" width="11.5703125" style="66" customWidth="1"/>
    <col min="10755" max="10755" width="42.5703125" style="66" customWidth="1"/>
    <col min="10756" max="10756" width="7.7109375" style="66" customWidth="1"/>
    <col min="10757" max="10757" width="7" style="66" customWidth="1"/>
    <col min="10758" max="10758" width="7.28515625" style="66" customWidth="1"/>
    <col min="10759" max="10759" width="6" style="66" customWidth="1"/>
    <col min="10760" max="10760" width="6.85546875" style="66" customWidth="1"/>
    <col min="10761" max="10761" width="8.85546875" style="66" customWidth="1"/>
    <col min="10762" max="10762" width="5.140625" style="66" customWidth="1"/>
    <col min="10763" max="10763" width="7.7109375" style="66" customWidth="1"/>
    <col min="10764" max="10764" width="7.28515625" style="66" customWidth="1"/>
    <col min="10765" max="11008" width="9.140625" style="66"/>
    <col min="11009" max="11009" width="20.7109375" style="66" customWidth="1"/>
    <col min="11010" max="11010" width="11.5703125" style="66" customWidth="1"/>
    <col min="11011" max="11011" width="42.5703125" style="66" customWidth="1"/>
    <col min="11012" max="11012" width="7.7109375" style="66" customWidth="1"/>
    <col min="11013" max="11013" width="7" style="66" customWidth="1"/>
    <col min="11014" max="11014" width="7.28515625" style="66" customWidth="1"/>
    <col min="11015" max="11015" width="6" style="66" customWidth="1"/>
    <col min="11016" max="11016" width="6.85546875" style="66" customWidth="1"/>
    <col min="11017" max="11017" width="8.85546875" style="66" customWidth="1"/>
    <col min="11018" max="11018" width="5.140625" style="66" customWidth="1"/>
    <col min="11019" max="11019" width="7.7109375" style="66" customWidth="1"/>
    <col min="11020" max="11020" width="7.28515625" style="66" customWidth="1"/>
    <col min="11021" max="11264" width="9.140625" style="66"/>
    <col min="11265" max="11265" width="20.7109375" style="66" customWidth="1"/>
    <col min="11266" max="11266" width="11.5703125" style="66" customWidth="1"/>
    <col min="11267" max="11267" width="42.5703125" style="66" customWidth="1"/>
    <col min="11268" max="11268" width="7.7109375" style="66" customWidth="1"/>
    <col min="11269" max="11269" width="7" style="66" customWidth="1"/>
    <col min="11270" max="11270" width="7.28515625" style="66" customWidth="1"/>
    <col min="11271" max="11271" width="6" style="66" customWidth="1"/>
    <col min="11272" max="11272" width="6.85546875" style="66" customWidth="1"/>
    <col min="11273" max="11273" width="8.85546875" style="66" customWidth="1"/>
    <col min="11274" max="11274" width="5.140625" style="66" customWidth="1"/>
    <col min="11275" max="11275" width="7.7109375" style="66" customWidth="1"/>
    <col min="11276" max="11276" width="7.28515625" style="66" customWidth="1"/>
    <col min="11277" max="11520" width="9.140625" style="66"/>
    <col min="11521" max="11521" width="20.7109375" style="66" customWidth="1"/>
    <col min="11522" max="11522" width="11.5703125" style="66" customWidth="1"/>
    <col min="11523" max="11523" width="42.5703125" style="66" customWidth="1"/>
    <col min="11524" max="11524" width="7.7109375" style="66" customWidth="1"/>
    <col min="11525" max="11525" width="7" style="66" customWidth="1"/>
    <col min="11526" max="11526" width="7.28515625" style="66" customWidth="1"/>
    <col min="11527" max="11527" width="6" style="66" customWidth="1"/>
    <col min="11528" max="11528" width="6.85546875" style="66" customWidth="1"/>
    <col min="11529" max="11529" width="8.85546875" style="66" customWidth="1"/>
    <col min="11530" max="11530" width="5.140625" style="66" customWidth="1"/>
    <col min="11531" max="11531" width="7.7109375" style="66" customWidth="1"/>
    <col min="11532" max="11532" width="7.28515625" style="66" customWidth="1"/>
    <col min="11533" max="11776" width="9.140625" style="66"/>
    <col min="11777" max="11777" width="20.7109375" style="66" customWidth="1"/>
    <col min="11778" max="11778" width="11.5703125" style="66" customWidth="1"/>
    <col min="11779" max="11779" width="42.5703125" style="66" customWidth="1"/>
    <col min="11780" max="11780" width="7.7109375" style="66" customWidth="1"/>
    <col min="11781" max="11781" width="7" style="66" customWidth="1"/>
    <col min="11782" max="11782" width="7.28515625" style="66" customWidth="1"/>
    <col min="11783" max="11783" width="6" style="66" customWidth="1"/>
    <col min="11784" max="11784" width="6.85546875" style="66" customWidth="1"/>
    <col min="11785" max="11785" width="8.85546875" style="66" customWidth="1"/>
    <col min="11786" max="11786" width="5.140625" style="66" customWidth="1"/>
    <col min="11787" max="11787" width="7.7109375" style="66" customWidth="1"/>
    <col min="11788" max="11788" width="7.28515625" style="66" customWidth="1"/>
    <col min="11789" max="12032" width="9.140625" style="66"/>
    <col min="12033" max="12033" width="20.7109375" style="66" customWidth="1"/>
    <col min="12034" max="12034" width="11.5703125" style="66" customWidth="1"/>
    <col min="12035" max="12035" width="42.5703125" style="66" customWidth="1"/>
    <col min="12036" max="12036" width="7.7109375" style="66" customWidth="1"/>
    <col min="12037" max="12037" width="7" style="66" customWidth="1"/>
    <col min="12038" max="12038" width="7.28515625" style="66" customWidth="1"/>
    <col min="12039" max="12039" width="6" style="66" customWidth="1"/>
    <col min="12040" max="12040" width="6.85546875" style="66" customWidth="1"/>
    <col min="12041" max="12041" width="8.85546875" style="66" customWidth="1"/>
    <col min="12042" max="12042" width="5.140625" style="66" customWidth="1"/>
    <col min="12043" max="12043" width="7.7109375" style="66" customWidth="1"/>
    <col min="12044" max="12044" width="7.28515625" style="66" customWidth="1"/>
    <col min="12045" max="12288" width="9.140625" style="66"/>
    <col min="12289" max="12289" width="20.7109375" style="66" customWidth="1"/>
    <col min="12290" max="12290" width="11.5703125" style="66" customWidth="1"/>
    <col min="12291" max="12291" width="42.5703125" style="66" customWidth="1"/>
    <col min="12292" max="12292" width="7.7109375" style="66" customWidth="1"/>
    <col min="12293" max="12293" width="7" style="66" customWidth="1"/>
    <col min="12294" max="12294" width="7.28515625" style="66" customWidth="1"/>
    <col min="12295" max="12295" width="6" style="66" customWidth="1"/>
    <col min="12296" max="12296" width="6.85546875" style="66" customWidth="1"/>
    <col min="12297" max="12297" width="8.85546875" style="66" customWidth="1"/>
    <col min="12298" max="12298" width="5.140625" style="66" customWidth="1"/>
    <col min="12299" max="12299" width="7.7109375" style="66" customWidth="1"/>
    <col min="12300" max="12300" width="7.28515625" style="66" customWidth="1"/>
    <col min="12301" max="12544" width="9.140625" style="66"/>
    <col min="12545" max="12545" width="20.7109375" style="66" customWidth="1"/>
    <col min="12546" max="12546" width="11.5703125" style="66" customWidth="1"/>
    <col min="12547" max="12547" width="42.5703125" style="66" customWidth="1"/>
    <col min="12548" max="12548" width="7.7109375" style="66" customWidth="1"/>
    <col min="12549" max="12549" width="7" style="66" customWidth="1"/>
    <col min="12550" max="12550" width="7.28515625" style="66" customWidth="1"/>
    <col min="12551" max="12551" width="6" style="66" customWidth="1"/>
    <col min="12552" max="12552" width="6.85546875" style="66" customWidth="1"/>
    <col min="12553" max="12553" width="8.85546875" style="66" customWidth="1"/>
    <col min="12554" max="12554" width="5.140625" style="66" customWidth="1"/>
    <col min="12555" max="12555" width="7.7109375" style="66" customWidth="1"/>
    <col min="12556" max="12556" width="7.28515625" style="66" customWidth="1"/>
    <col min="12557" max="12800" width="9.140625" style="66"/>
    <col min="12801" max="12801" width="20.7109375" style="66" customWidth="1"/>
    <col min="12802" max="12802" width="11.5703125" style="66" customWidth="1"/>
    <col min="12803" max="12803" width="42.5703125" style="66" customWidth="1"/>
    <col min="12804" max="12804" width="7.7109375" style="66" customWidth="1"/>
    <col min="12805" max="12805" width="7" style="66" customWidth="1"/>
    <col min="12806" max="12806" width="7.28515625" style="66" customWidth="1"/>
    <col min="12807" max="12807" width="6" style="66" customWidth="1"/>
    <col min="12808" max="12808" width="6.85546875" style="66" customWidth="1"/>
    <col min="12809" max="12809" width="8.85546875" style="66" customWidth="1"/>
    <col min="12810" max="12810" width="5.140625" style="66" customWidth="1"/>
    <col min="12811" max="12811" width="7.7109375" style="66" customWidth="1"/>
    <col min="12812" max="12812" width="7.28515625" style="66" customWidth="1"/>
    <col min="12813" max="13056" width="9.140625" style="66"/>
    <col min="13057" max="13057" width="20.7109375" style="66" customWidth="1"/>
    <col min="13058" max="13058" width="11.5703125" style="66" customWidth="1"/>
    <col min="13059" max="13059" width="42.5703125" style="66" customWidth="1"/>
    <col min="13060" max="13060" width="7.7109375" style="66" customWidth="1"/>
    <col min="13061" max="13061" width="7" style="66" customWidth="1"/>
    <col min="13062" max="13062" width="7.28515625" style="66" customWidth="1"/>
    <col min="13063" max="13063" width="6" style="66" customWidth="1"/>
    <col min="13064" max="13064" width="6.85546875" style="66" customWidth="1"/>
    <col min="13065" max="13065" width="8.85546875" style="66" customWidth="1"/>
    <col min="13066" max="13066" width="5.140625" style="66" customWidth="1"/>
    <col min="13067" max="13067" width="7.7109375" style="66" customWidth="1"/>
    <col min="13068" max="13068" width="7.28515625" style="66" customWidth="1"/>
    <col min="13069" max="13312" width="9.140625" style="66"/>
    <col min="13313" max="13313" width="20.7109375" style="66" customWidth="1"/>
    <col min="13314" max="13314" width="11.5703125" style="66" customWidth="1"/>
    <col min="13315" max="13315" width="42.5703125" style="66" customWidth="1"/>
    <col min="13316" max="13316" width="7.7109375" style="66" customWidth="1"/>
    <col min="13317" max="13317" width="7" style="66" customWidth="1"/>
    <col min="13318" max="13318" width="7.28515625" style="66" customWidth="1"/>
    <col min="13319" max="13319" width="6" style="66" customWidth="1"/>
    <col min="13320" max="13320" width="6.85546875" style="66" customWidth="1"/>
    <col min="13321" max="13321" width="8.85546875" style="66" customWidth="1"/>
    <col min="13322" max="13322" width="5.140625" style="66" customWidth="1"/>
    <col min="13323" max="13323" width="7.7109375" style="66" customWidth="1"/>
    <col min="13324" max="13324" width="7.28515625" style="66" customWidth="1"/>
    <col min="13325" max="13568" width="9.140625" style="66"/>
    <col min="13569" max="13569" width="20.7109375" style="66" customWidth="1"/>
    <col min="13570" max="13570" width="11.5703125" style="66" customWidth="1"/>
    <col min="13571" max="13571" width="42.5703125" style="66" customWidth="1"/>
    <col min="13572" max="13572" width="7.7109375" style="66" customWidth="1"/>
    <col min="13573" max="13573" width="7" style="66" customWidth="1"/>
    <col min="13574" max="13574" width="7.28515625" style="66" customWidth="1"/>
    <col min="13575" max="13575" width="6" style="66" customWidth="1"/>
    <col min="13576" max="13576" width="6.85546875" style="66" customWidth="1"/>
    <col min="13577" max="13577" width="8.85546875" style="66" customWidth="1"/>
    <col min="13578" max="13578" width="5.140625" style="66" customWidth="1"/>
    <col min="13579" max="13579" width="7.7109375" style="66" customWidth="1"/>
    <col min="13580" max="13580" width="7.28515625" style="66" customWidth="1"/>
    <col min="13581" max="13824" width="9.140625" style="66"/>
    <col min="13825" max="13825" width="20.7109375" style="66" customWidth="1"/>
    <col min="13826" max="13826" width="11.5703125" style="66" customWidth="1"/>
    <col min="13827" max="13827" width="42.5703125" style="66" customWidth="1"/>
    <col min="13828" max="13828" width="7.7109375" style="66" customWidth="1"/>
    <col min="13829" max="13829" width="7" style="66" customWidth="1"/>
    <col min="13830" max="13830" width="7.28515625" style="66" customWidth="1"/>
    <col min="13831" max="13831" width="6" style="66" customWidth="1"/>
    <col min="13832" max="13832" width="6.85546875" style="66" customWidth="1"/>
    <col min="13833" max="13833" width="8.85546875" style="66" customWidth="1"/>
    <col min="13834" max="13834" width="5.140625" style="66" customWidth="1"/>
    <col min="13835" max="13835" width="7.7109375" style="66" customWidth="1"/>
    <col min="13836" max="13836" width="7.28515625" style="66" customWidth="1"/>
    <col min="13837" max="14080" width="9.140625" style="66"/>
    <col min="14081" max="14081" width="20.7109375" style="66" customWidth="1"/>
    <col min="14082" max="14082" width="11.5703125" style="66" customWidth="1"/>
    <col min="14083" max="14083" width="42.5703125" style="66" customWidth="1"/>
    <col min="14084" max="14084" width="7.7109375" style="66" customWidth="1"/>
    <col min="14085" max="14085" width="7" style="66" customWidth="1"/>
    <col min="14086" max="14086" width="7.28515625" style="66" customWidth="1"/>
    <col min="14087" max="14087" width="6" style="66" customWidth="1"/>
    <col min="14088" max="14088" width="6.85546875" style="66" customWidth="1"/>
    <col min="14089" max="14089" width="8.85546875" style="66" customWidth="1"/>
    <col min="14090" max="14090" width="5.140625" style="66" customWidth="1"/>
    <col min="14091" max="14091" width="7.7109375" style="66" customWidth="1"/>
    <col min="14092" max="14092" width="7.28515625" style="66" customWidth="1"/>
    <col min="14093" max="14336" width="9.140625" style="66"/>
    <col min="14337" max="14337" width="20.7109375" style="66" customWidth="1"/>
    <col min="14338" max="14338" width="11.5703125" style="66" customWidth="1"/>
    <col min="14339" max="14339" width="42.5703125" style="66" customWidth="1"/>
    <col min="14340" max="14340" width="7.7109375" style="66" customWidth="1"/>
    <col min="14341" max="14341" width="7" style="66" customWidth="1"/>
    <col min="14342" max="14342" width="7.28515625" style="66" customWidth="1"/>
    <col min="14343" max="14343" width="6" style="66" customWidth="1"/>
    <col min="14344" max="14344" width="6.85546875" style="66" customWidth="1"/>
    <col min="14345" max="14345" width="8.85546875" style="66" customWidth="1"/>
    <col min="14346" max="14346" width="5.140625" style="66" customWidth="1"/>
    <col min="14347" max="14347" width="7.7109375" style="66" customWidth="1"/>
    <col min="14348" max="14348" width="7.28515625" style="66" customWidth="1"/>
    <col min="14349" max="14592" width="9.140625" style="66"/>
    <col min="14593" max="14593" width="20.7109375" style="66" customWidth="1"/>
    <col min="14594" max="14594" width="11.5703125" style="66" customWidth="1"/>
    <col min="14595" max="14595" width="42.5703125" style="66" customWidth="1"/>
    <col min="14596" max="14596" width="7.7109375" style="66" customWidth="1"/>
    <col min="14597" max="14597" width="7" style="66" customWidth="1"/>
    <col min="14598" max="14598" width="7.28515625" style="66" customWidth="1"/>
    <col min="14599" max="14599" width="6" style="66" customWidth="1"/>
    <col min="14600" max="14600" width="6.85546875" style="66" customWidth="1"/>
    <col min="14601" max="14601" width="8.85546875" style="66" customWidth="1"/>
    <col min="14602" max="14602" width="5.140625" style="66" customWidth="1"/>
    <col min="14603" max="14603" width="7.7109375" style="66" customWidth="1"/>
    <col min="14604" max="14604" width="7.28515625" style="66" customWidth="1"/>
    <col min="14605" max="14848" width="9.140625" style="66"/>
    <col min="14849" max="14849" width="20.7109375" style="66" customWidth="1"/>
    <col min="14850" max="14850" width="11.5703125" style="66" customWidth="1"/>
    <col min="14851" max="14851" width="42.5703125" style="66" customWidth="1"/>
    <col min="14852" max="14852" width="7.7109375" style="66" customWidth="1"/>
    <col min="14853" max="14853" width="7" style="66" customWidth="1"/>
    <col min="14854" max="14854" width="7.28515625" style="66" customWidth="1"/>
    <col min="14855" max="14855" width="6" style="66" customWidth="1"/>
    <col min="14856" max="14856" width="6.85546875" style="66" customWidth="1"/>
    <col min="14857" max="14857" width="8.85546875" style="66" customWidth="1"/>
    <col min="14858" max="14858" width="5.140625" style="66" customWidth="1"/>
    <col min="14859" max="14859" width="7.7109375" style="66" customWidth="1"/>
    <col min="14860" max="14860" width="7.28515625" style="66" customWidth="1"/>
    <col min="14861" max="15104" width="9.140625" style="66"/>
    <col min="15105" max="15105" width="20.7109375" style="66" customWidth="1"/>
    <col min="15106" max="15106" width="11.5703125" style="66" customWidth="1"/>
    <col min="15107" max="15107" width="42.5703125" style="66" customWidth="1"/>
    <col min="15108" max="15108" width="7.7109375" style="66" customWidth="1"/>
    <col min="15109" max="15109" width="7" style="66" customWidth="1"/>
    <col min="15110" max="15110" width="7.28515625" style="66" customWidth="1"/>
    <col min="15111" max="15111" width="6" style="66" customWidth="1"/>
    <col min="15112" max="15112" width="6.85546875" style="66" customWidth="1"/>
    <col min="15113" max="15113" width="8.85546875" style="66" customWidth="1"/>
    <col min="15114" max="15114" width="5.140625" style="66" customWidth="1"/>
    <col min="15115" max="15115" width="7.7109375" style="66" customWidth="1"/>
    <col min="15116" max="15116" width="7.28515625" style="66" customWidth="1"/>
    <col min="15117" max="15360" width="9.140625" style="66"/>
    <col min="15361" max="15361" width="20.7109375" style="66" customWidth="1"/>
    <col min="15362" max="15362" width="11.5703125" style="66" customWidth="1"/>
    <col min="15363" max="15363" width="42.5703125" style="66" customWidth="1"/>
    <col min="15364" max="15364" width="7.7109375" style="66" customWidth="1"/>
    <col min="15365" max="15365" width="7" style="66" customWidth="1"/>
    <col min="15366" max="15366" width="7.28515625" style="66" customWidth="1"/>
    <col min="15367" max="15367" width="6" style="66" customWidth="1"/>
    <col min="15368" max="15368" width="6.85546875" style="66" customWidth="1"/>
    <col min="15369" max="15369" width="8.85546875" style="66" customWidth="1"/>
    <col min="15370" max="15370" width="5.140625" style="66" customWidth="1"/>
    <col min="15371" max="15371" width="7.7109375" style="66" customWidth="1"/>
    <col min="15372" max="15372" width="7.28515625" style="66" customWidth="1"/>
    <col min="15373" max="15616" width="9.140625" style="66"/>
    <col min="15617" max="15617" width="20.7109375" style="66" customWidth="1"/>
    <col min="15618" max="15618" width="11.5703125" style="66" customWidth="1"/>
    <col min="15619" max="15619" width="42.5703125" style="66" customWidth="1"/>
    <col min="15620" max="15620" width="7.7109375" style="66" customWidth="1"/>
    <col min="15621" max="15621" width="7" style="66" customWidth="1"/>
    <col min="15622" max="15622" width="7.28515625" style="66" customWidth="1"/>
    <col min="15623" max="15623" width="6" style="66" customWidth="1"/>
    <col min="15624" max="15624" width="6.85546875" style="66" customWidth="1"/>
    <col min="15625" max="15625" width="8.85546875" style="66" customWidth="1"/>
    <col min="15626" max="15626" width="5.140625" style="66" customWidth="1"/>
    <col min="15627" max="15627" width="7.7109375" style="66" customWidth="1"/>
    <col min="15628" max="15628" width="7.28515625" style="66" customWidth="1"/>
    <col min="15629" max="15872" width="9.140625" style="66"/>
    <col min="15873" max="15873" width="20.7109375" style="66" customWidth="1"/>
    <col min="15874" max="15874" width="11.5703125" style="66" customWidth="1"/>
    <col min="15875" max="15875" width="42.5703125" style="66" customWidth="1"/>
    <col min="15876" max="15876" width="7.7109375" style="66" customWidth="1"/>
    <col min="15877" max="15877" width="7" style="66" customWidth="1"/>
    <col min="15878" max="15878" width="7.28515625" style="66" customWidth="1"/>
    <col min="15879" max="15879" width="6" style="66" customWidth="1"/>
    <col min="15880" max="15880" width="6.85546875" style="66" customWidth="1"/>
    <col min="15881" max="15881" width="8.85546875" style="66" customWidth="1"/>
    <col min="15882" max="15882" width="5.140625" style="66" customWidth="1"/>
    <col min="15883" max="15883" width="7.7109375" style="66" customWidth="1"/>
    <col min="15884" max="15884" width="7.28515625" style="66" customWidth="1"/>
    <col min="15885" max="16128" width="9.140625" style="66"/>
    <col min="16129" max="16129" width="20.7109375" style="66" customWidth="1"/>
    <col min="16130" max="16130" width="11.5703125" style="66" customWidth="1"/>
    <col min="16131" max="16131" width="42.5703125" style="66" customWidth="1"/>
    <col min="16132" max="16132" width="7.7109375" style="66" customWidth="1"/>
    <col min="16133" max="16133" width="7" style="66" customWidth="1"/>
    <col min="16134" max="16134" width="7.28515625" style="66" customWidth="1"/>
    <col min="16135" max="16135" width="6" style="66" customWidth="1"/>
    <col min="16136" max="16136" width="6.85546875" style="66" customWidth="1"/>
    <col min="16137" max="16137" width="8.85546875" style="66" customWidth="1"/>
    <col min="16138" max="16138" width="5.140625" style="66" customWidth="1"/>
    <col min="16139" max="16139" width="7.7109375" style="66" customWidth="1"/>
    <col min="16140" max="16140" width="7.28515625" style="66" customWidth="1"/>
    <col min="16141" max="16384" width="9.140625" style="66"/>
  </cols>
  <sheetData>
    <row r="1" spans="1:12" x14ac:dyDescent="0.25">
      <c r="A1" s="65" t="s">
        <v>233</v>
      </c>
    </row>
    <row r="3" spans="1:12" x14ac:dyDescent="0.25">
      <c r="A3" s="179" t="s">
        <v>102</v>
      </c>
      <c r="B3" s="179" t="s">
        <v>103</v>
      </c>
      <c r="C3" s="67" t="s">
        <v>104</v>
      </c>
      <c r="D3" s="180" t="s">
        <v>231</v>
      </c>
      <c r="E3" s="181" t="s">
        <v>106</v>
      </c>
      <c r="F3" s="182"/>
      <c r="G3" s="181" t="s">
        <v>107</v>
      </c>
      <c r="H3" s="183"/>
      <c r="I3" s="183"/>
      <c r="J3" s="183"/>
      <c r="K3" s="182"/>
      <c r="L3" s="180" t="s">
        <v>108</v>
      </c>
    </row>
    <row r="4" spans="1:12" x14ac:dyDescent="0.25">
      <c r="A4" s="179"/>
      <c r="B4" s="179"/>
      <c r="C4" s="68" t="s">
        <v>109</v>
      </c>
      <c r="D4" s="180"/>
      <c r="E4" s="180" t="s">
        <v>110</v>
      </c>
      <c r="F4" s="180" t="s">
        <v>111</v>
      </c>
      <c r="G4" s="180" t="s">
        <v>110</v>
      </c>
      <c r="H4" s="184" t="s">
        <v>112</v>
      </c>
      <c r="I4" s="184"/>
      <c r="J4" s="184"/>
      <c r="K4" s="180" t="s">
        <v>113</v>
      </c>
      <c r="L4" s="180"/>
    </row>
    <row r="5" spans="1:12" ht="47.25" x14ac:dyDescent="0.25">
      <c r="A5" s="179"/>
      <c r="B5" s="179"/>
      <c r="C5" s="168" t="s">
        <v>114</v>
      </c>
      <c r="D5" s="180"/>
      <c r="E5" s="180"/>
      <c r="F5" s="180"/>
      <c r="G5" s="180"/>
      <c r="H5" s="166" t="s">
        <v>115</v>
      </c>
      <c r="I5" s="166" t="s">
        <v>230</v>
      </c>
      <c r="J5" s="166" t="s">
        <v>117</v>
      </c>
      <c r="K5" s="180"/>
      <c r="L5" s="180"/>
    </row>
    <row r="6" spans="1:12" x14ac:dyDescent="0.25">
      <c r="A6" s="169" t="s">
        <v>118</v>
      </c>
      <c r="B6" s="185" t="s">
        <v>83</v>
      </c>
      <c r="C6" s="72" t="s">
        <v>119</v>
      </c>
      <c r="D6" s="186">
        <v>800</v>
      </c>
      <c r="E6" s="188">
        <f>H6+H7</f>
        <v>16</v>
      </c>
      <c r="F6" s="188">
        <f>K6+K7</f>
        <v>800</v>
      </c>
      <c r="G6" s="161">
        <f>SUM(H6:J6)</f>
        <v>7</v>
      </c>
      <c r="H6" s="74">
        <v>7</v>
      </c>
      <c r="I6" s="74"/>
      <c r="J6" s="161"/>
      <c r="K6" s="161">
        <v>350</v>
      </c>
      <c r="L6" s="178">
        <v>1</v>
      </c>
    </row>
    <row r="7" spans="1:12" x14ac:dyDescent="0.25">
      <c r="A7" s="169" t="s">
        <v>120</v>
      </c>
      <c r="B7" s="185"/>
      <c r="C7" s="75" t="s">
        <v>121</v>
      </c>
      <c r="D7" s="187"/>
      <c r="E7" s="188"/>
      <c r="F7" s="188"/>
      <c r="G7" s="170">
        <f t="shared" ref="G7:G27" si="0">SUM(H7:J7)</f>
        <v>9</v>
      </c>
      <c r="H7" s="170">
        <v>9</v>
      </c>
      <c r="I7" s="74"/>
      <c r="J7" s="161"/>
      <c r="K7" s="170">
        <v>450</v>
      </c>
      <c r="L7" s="178"/>
    </row>
    <row r="8" spans="1:12" x14ac:dyDescent="0.25">
      <c r="A8" s="169" t="s">
        <v>122</v>
      </c>
      <c r="B8" s="185" t="s">
        <v>42</v>
      </c>
      <c r="C8" s="77" t="s">
        <v>123</v>
      </c>
      <c r="D8" s="186">
        <v>1301</v>
      </c>
      <c r="E8" s="188">
        <f>H8+H9</f>
        <v>16</v>
      </c>
      <c r="F8" s="188">
        <f>K8+K9</f>
        <v>800</v>
      </c>
      <c r="G8" s="161">
        <f t="shared" si="0"/>
        <v>11</v>
      </c>
      <c r="H8" s="161">
        <v>11</v>
      </c>
      <c r="I8" s="74"/>
      <c r="J8" s="161"/>
      <c r="K8" s="161">
        <v>550</v>
      </c>
      <c r="L8" s="178">
        <v>1</v>
      </c>
    </row>
    <row r="9" spans="1:12" x14ac:dyDescent="0.25">
      <c r="A9" s="169" t="s">
        <v>124</v>
      </c>
      <c r="B9" s="185"/>
      <c r="C9" s="72" t="s">
        <v>125</v>
      </c>
      <c r="D9" s="187"/>
      <c r="E9" s="188"/>
      <c r="F9" s="188"/>
      <c r="G9" s="161">
        <f t="shared" si="0"/>
        <v>5</v>
      </c>
      <c r="H9" s="74">
        <v>5</v>
      </c>
      <c r="I9" s="74"/>
      <c r="J9" s="161"/>
      <c r="K9" s="161">
        <v>250</v>
      </c>
      <c r="L9" s="178"/>
    </row>
    <row r="10" spans="1:12" ht="15.75" customHeight="1" x14ac:dyDescent="0.25">
      <c r="A10" s="169" t="s">
        <v>126</v>
      </c>
      <c r="B10" s="185" t="s">
        <v>57</v>
      </c>
      <c r="C10" s="169" t="s">
        <v>127</v>
      </c>
      <c r="D10" s="188">
        <v>1129</v>
      </c>
      <c r="E10" s="188">
        <f>SUM(G10:G13)</f>
        <v>24</v>
      </c>
      <c r="F10" s="188">
        <f>SUM(K10:K13)</f>
        <v>1185</v>
      </c>
      <c r="G10" s="161">
        <f>H10</f>
        <v>7</v>
      </c>
      <c r="H10" s="161">
        <v>7</v>
      </c>
      <c r="I10" s="74"/>
      <c r="J10" s="161"/>
      <c r="K10" s="161">
        <v>350</v>
      </c>
      <c r="L10" s="189">
        <v>1</v>
      </c>
    </row>
    <row r="11" spans="1:12" ht="31.5" x14ac:dyDescent="0.25">
      <c r="A11" s="169" t="s">
        <v>128</v>
      </c>
      <c r="B11" s="185"/>
      <c r="C11" s="169" t="s">
        <v>129</v>
      </c>
      <c r="D11" s="188"/>
      <c r="E11" s="188"/>
      <c r="F11" s="188"/>
      <c r="G11" s="161">
        <f t="shared" si="0"/>
        <v>6</v>
      </c>
      <c r="H11" s="74"/>
      <c r="I11" s="74"/>
      <c r="J11" s="161">
        <v>6</v>
      </c>
      <c r="K11" s="161">
        <v>300</v>
      </c>
      <c r="L11" s="190"/>
    </row>
    <row r="12" spans="1:12" x14ac:dyDescent="0.25">
      <c r="A12" s="169" t="s">
        <v>130</v>
      </c>
      <c r="B12" s="185"/>
      <c r="C12" s="72" t="s">
        <v>131</v>
      </c>
      <c r="D12" s="188"/>
      <c r="E12" s="188"/>
      <c r="F12" s="188"/>
      <c r="G12" s="161">
        <f t="shared" si="0"/>
        <v>4</v>
      </c>
      <c r="H12" s="74"/>
      <c r="I12" s="74"/>
      <c r="J12" s="161">
        <v>4</v>
      </c>
      <c r="K12" s="161">
        <v>200</v>
      </c>
      <c r="L12" s="190"/>
    </row>
    <row r="13" spans="1:12" x14ac:dyDescent="0.25">
      <c r="A13" s="169" t="s">
        <v>132</v>
      </c>
      <c r="B13" s="185"/>
      <c r="C13" s="169" t="s">
        <v>133</v>
      </c>
      <c r="D13" s="188"/>
      <c r="E13" s="188"/>
      <c r="F13" s="188"/>
      <c r="G13" s="161">
        <f t="shared" si="0"/>
        <v>7</v>
      </c>
      <c r="H13" s="74"/>
      <c r="I13" s="74">
        <v>1</v>
      </c>
      <c r="J13" s="161">
        <v>6</v>
      </c>
      <c r="K13" s="161">
        <v>335</v>
      </c>
      <c r="L13" s="191"/>
    </row>
    <row r="14" spans="1:12" x14ac:dyDescent="0.25">
      <c r="A14" s="169" t="s">
        <v>134</v>
      </c>
      <c r="B14" s="164" t="s">
        <v>135</v>
      </c>
      <c r="C14" s="79" t="s">
        <v>136</v>
      </c>
      <c r="D14" s="164">
        <v>488</v>
      </c>
      <c r="E14" s="161">
        <f>G14</f>
        <v>10</v>
      </c>
      <c r="F14" s="161">
        <f>K14</f>
        <v>488</v>
      </c>
      <c r="G14" s="161">
        <f>H14</f>
        <v>10</v>
      </c>
      <c r="H14" s="161">
        <v>10</v>
      </c>
      <c r="I14" s="161"/>
      <c r="J14" s="161"/>
      <c r="K14" s="161">
        <v>488</v>
      </c>
      <c r="L14" s="80">
        <v>1</v>
      </c>
    </row>
    <row r="15" spans="1:12" x14ac:dyDescent="0.25">
      <c r="A15" s="169" t="s">
        <v>137</v>
      </c>
      <c r="B15" s="192" t="s">
        <v>18</v>
      </c>
      <c r="C15" s="77" t="s">
        <v>228</v>
      </c>
      <c r="D15" s="195">
        <v>873</v>
      </c>
      <c r="E15" s="198">
        <f>H15+H17+J15+J16+J17+I16</f>
        <v>29</v>
      </c>
      <c r="F15" s="195">
        <f>SUM(K15:K17)</f>
        <v>1360</v>
      </c>
      <c r="G15" s="161">
        <f t="shared" si="0"/>
        <v>15</v>
      </c>
      <c r="H15" s="161">
        <v>13</v>
      </c>
      <c r="I15" s="161"/>
      <c r="J15" s="161">
        <v>2</v>
      </c>
      <c r="K15" s="161">
        <v>750</v>
      </c>
      <c r="L15" s="263">
        <v>1</v>
      </c>
    </row>
    <row r="16" spans="1:12" x14ac:dyDescent="0.25">
      <c r="A16" s="169" t="s">
        <v>139</v>
      </c>
      <c r="B16" s="193"/>
      <c r="C16" s="72" t="s">
        <v>140</v>
      </c>
      <c r="D16" s="197"/>
      <c r="E16" s="199"/>
      <c r="F16" s="197"/>
      <c r="G16" s="161">
        <f t="shared" si="0"/>
        <v>6</v>
      </c>
      <c r="H16" s="161"/>
      <c r="I16" s="161">
        <v>1</v>
      </c>
      <c r="J16" s="161">
        <v>5</v>
      </c>
      <c r="K16" s="161">
        <v>210</v>
      </c>
      <c r="L16" s="264"/>
    </row>
    <row r="17" spans="1:12" x14ac:dyDescent="0.25">
      <c r="A17" s="169" t="s">
        <v>141</v>
      </c>
      <c r="B17" s="194"/>
      <c r="C17" s="77" t="s">
        <v>142</v>
      </c>
      <c r="D17" s="196"/>
      <c r="E17" s="200"/>
      <c r="F17" s="196"/>
      <c r="G17" s="161">
        <f t="shared" si="0"/>
        <v>8</v>
      </c>
      <c r="H17" s="161">
        <v>6</v>
      </c>
      <c r="I17" s="161"/>
      <c r="J17" s="161">
        <v>2</v>
      </c>
      <c r="K17" s="161">
        <v>400</v>
      </c>
      <c r="L17" s="265"/>
    </row>
    <row r="18" spans="1:12" ht="14.25" customHeight="1" x14ac:dyDescent="0.25">
      <c r="A18" s="169" t="s">
        <v>143</v>
      </c>
      <c r="B18" s="164" t="s">
        <v>232</v>
      </c>
      <c r="C18" s="81" t="s">
        <v>144</v>
      </c>
      <c r="D18" s="161">
        <v>984</v>
      </c>
      <c r="E18" s="161">
        <f>H18</f>
        <v>19</v>
      </c>
      <c r="F18" s="161">
        <f>K18</f>
        <v>950</v>
      </c>
      <c r="G18" s="161">
        <f t="shared" si="0"/>
        <v>19</v>
      </c>
      <c r="H18" s="161">
        <v>19</v>
      </c>
      <c r="I18" s="161"/>
      <c r="J18" s="161"/>
      <c r="K18" s="161">
        <v>950</v>
      </c>
      <c r="L18" s="165">
        <v>1</v>
      </c>
    </row>
    <row r="19" spans="1:12" x14ac:dyDescent="0.25">
      <c r="A19" s="169" t="s">
        <v>145</v>
      </c>
      <c r="B19" s="192" t="s">
        <v>28</v>
      </c>
      <c r="C19" s="72" t="s">
        <v>146</v>
      </c>
      <c r="D19" s="192">
        <v>1819</v>
      </c>
      <c r="E19" s="195">
        <f>H19+H20</f>
        <v>27</v>
      </c>
      <c r="F19" s="195">
        <f>K19+K20</f>
        <v>1350</v>
      </c>
      <c r="G19" s="161">
        <f t="shared" si="0"/>
        <v>14</v>
      </c>
      <c r="H19" s="161">
        <v>14</v>
      </c>
      <c r="I19" s="161"/>
      <c r="J19" s="161"/>
      <c r="K19" s="161">
        <v>700</v>
      </c>
      <c r="L19" s="189">
        <v>1</v>
      </c>
    </row>
    <row r="20" spans="1:12" ht="31.5" x14ac:dyDescent="0.25">
      <c r="A20" s="169" t="s">
        <v>147</v>
      </c>
      <c r="B20" s="193"/>
      <c r="C20" s="77" t="s">
        <v>148</v>
      </c>
      <c r="D20" s="193"/>
      <c r="E20" s="196"/>
      <c r="F20" s="196"/>
      <c r="G20" s="170">
        <f t="shared" si="0"/>
        <v>13</v>
      </c>
      <c r="H20" s="170">
        <v>13</v>
      </c>
      <c r="I20" s="161"/>
      <c r="J20" s="161"/>
      <c r="K20" s="161">
        <v>650</v>
      </c>
      <c r="L20" s="191"/>
    </row>
    <row r="21" spans="1:12" ht="47.25" x14ac:dyDescent="0.25">
      <c r="A21" s="169" t="s">
        <v>149</v>
      </c>
      <c r="B21" s="194"/>
      <c r="C21" s="75" t="s">
        <v>150</v>
      </c>
      <c r="D21" s="194"/>
      <c r="E21" s="163">
        <f>J21</f>
        <v>6</v>
      </c>
      <c r="F21" s="163">
        <v>180</v>
      </c>
      <c r="G21" s="161">
        <f t="shared" si="0"/>
        <v>6</v>
      </c>
      <c r="H21" s="161"/>
      <c r="I21" s="161"/>
      <c r="J21" s="161">
        <v>6</v>
      </c>
      <c r="K21" s="161">
        <v>180</v>
      </c>
      <c r="L21" s="162">
        <v>1</v>
      </c>
    </row>
    <row r="22" spans="1:12" x14ac:dyDescent="0.25">
      <c r="A22" s="169" t="s">
        <v>151</v>
      </c>
      <c r="B22" s="164" t="s">
        <v>79</v>
      </c>
      <c r="C22" s="85" t="s">
        <v>152</v>
      </c>
      <c r="D22" s="161">
        <v>939</v>
      </c>
      <c r="E22" s="161">
        <f>H22</f>
        <v>15</v>
      </c>
      <c r="F22" s="161">
        <f>K22</f>
        <v>810</v>
      </c>
      <c r="G22" s="161">
        <f t="shared" si="0"/>
        <v>15</v>
      </c>
      <c r="H22" s="161">
        <v>15</v>
      </c>
      <c r="I22" s="161"/>
      <c r="J22" s="161"/>
      <c r="K22" s="161">
        <v>810</v>
      </c>
      <c r="L22" s="162">
        <v>1</v>
      </c>
    </row>
    <row r="23" spans="1:12" x14ac:dyDescent="0.25">
      <c r="A23" s="169" t="s">
        <v>153</v>
      </c>
      <c r="B23" s="185" t="s">
        <v>73</v>
      </c>
      <c r="C23" s="169" t="s">
        <v>154</v>
      </c>
      <c r="D23" s="192">
        <v>990</v>
      </c>
      <c r="E23" s="188">
        <f>G23+G24</f>
        <v>19</v>
      </c>
      <c r="F23" s="188">
        <f>K23+K24</f>
        <v>950</v>
      </c>
      <c r="G23" s="161">
        <f>H23+J23</f>
        <v>9</v>
      </c>
      <c r="H23" s="161">
        <v>9</v>
      </c>
      <c r="I23" s="161"/>
      <c r="J23" s="161"/>
      <c r="K23" s="161">
        <v>450</v>
      </c>
      <c r="L23" s="189">
        <v>1</v>
      </c>
    </row>
    <row r="24" spans="1:12" x14ac:dyDescent="0.25">
      <c r="A24" s="169" t="s">
        <v>155</v>
      </c>
      <c r="B24" s="185"/>
      <c r="C24" s="72" t="s">
        <v>156</v>
      </c>
      <c r="D24" s="194"/>
      <c r="E24" s="188"/>
      <c r="F24" s="188"/>
      <c r="G24" s="161">
        <f t="shared" si="0"/>
        <v>10</v>
      </c>
      <c r="H24" s="161">
        <v>10</v>
      </c>
      <c r="I24" s="161"/>
      <c r="J24" s="161"/>
      <c r="K24" s="161">
        <v>500</v>
      </c>
      <c r="L24" s="191"/>
    </row>
    <row r="25" spans="1:12" x14ac:dyDescent="0.25">
      <c r="A25" s="169" t="s">
        <v>157</v>
      </c>
      <c r="B25" s="164" t="s">
        <v>65</v>
      </c>
      <c r="C25" s="77" t="s">
        <v>158</v>
      </c>
      <c r="D25" s="161">
        <v>1063</v>
      </c>
      <c r="E25" s="161">
        <f>G25</f>
        <v>14</v>
      </c>
      <c r="F25" s="161">
        <f>K25</f>
        <v>750</v>
      </c>
      <c r="G25" s="161">
        <f t="shared" si="0"/>
        <v>14</v>
      </c>
      <c r="H25" s="161">
        <v>14</v>
      </c>
      <c r="I25" s="161"/>
      <c r="J25" s="161"/>
      <c r="K25" s="161">
        <v>750</v>
      </c>
      <c r="L25" s="165">
        <v>1</v>
      </c>
    </row>
    <row r="26" spans="1:12" x14ac:dyDescent="0.25">
      <c r="A26" s="169" t="s">
        <v>159</v>
      </c>
      <c r="B26" s="192" t="s">
        <v>13</v>
      </c>
      <c r="C26" s="85" t="s">
        <v>160</v>
      </c>
      <c r="D26" s="195">
        <v>698</v>
      </c>
      <c r="E26" s="195">
        <f>G26+G27</f>
        <v>20</v>
      </c>
      <c r="F26" s="161">
        <f>K26+K27</f>
        <v>1000</v>
      </c>
      <c r="G26" s="161">
        <f t="shared" si="0"/>
        <v>8</v>
      </c>
      <c r="H26" s="161">
        <v>8</v>
      </c>
      <c r="I26" s="161"/>
      <c r="J26" s="161"/>
      <c r="K26" s="161">
        <v>400</v>
      </c>
      <c r="L26" s="189">
        <v>1</v>
      </c>
    </row>
    <row r="27" spans="1:12" ht="32.25" customHeight="1" x14ac:dyDescent="0.25">
      <c r="A27" s="169" t="s">
        <v>161</v>
      </c>
      <c r="B27" s="194"/>
      <c r="C27" s="86" t="s">
        <v>229</v>
      </c>
      <c r="D27" s="196"/>
      <c r="E27" s="196"/>
      <c r="F27" s="161"/>
      <c r="G27" s="161">
        <f t="shared" si="0"/>
        <v>12</v>
      </c>
      <c r="H27" s="161">
        <v>12</v>
      </c>
      <c r="I27" s="161"/>
      <c r="J27" s="161"/>
      <c r="K27" s="161">
        <v>600</v>
      </c>
      <c r="L27" s="191"/>
    </row>
    <row r="28" spans="1:12" x14ac:dyDescent="0.25">
      <c r="A28" s="87" t="s">
        <v>163</v>
      </c>
      <c r="B28" s="72"/>
      <c r="C28" s="72"/>
      <c r="D28" s="167">
        <f t="shared" ref="D28:J28" si="1">SUM(D6:D27)</f>
        <v>11084</v>
      </c>
      <c r="E28" s="167">
        <f t="shared" si="1"/>
        <v>215</v>
      </c>
      <c r="F28" s="167">
        <f t="shared" si="1"/>
        <v>10623</v>
      </c>
      <c r="G28" s="167">
        <f t="shared" si="1"/>
        <v>215</v>
      </c>
      <c r="H28" s="167">
        <f t="shared" si="1"/>
        <v>182</v>
      </c>
      <c r="I28" s="167">
        <f t="shared" si="1"/>
        <v>2</v>
      </c>
      <c r="J28" s="167">
        <f t="shared" si="1"/>
        <v>31</v>
      </c>
      <c r="K28" s="167">
        <f>SUM(K6:K27)</f>
        <v>10623</v>
      </c>
      <c r="L28" s="89">
        <v>1</v>
      </c>
    </row>
  </sheetData>
  <mergeCells count="45">
    <mergeCell ref="E23:E24"/>
    <mergeCell ref="F23:F24"/>
    <mergeCell ref="L23:L24"/>
    <mergeCell ref="B26:B27"/>
    <mergeCell ref="D26:D27"/>
    <mergeCell ref="E26:E27"/>
    <mergeCell ref="L26:L27"/>
    <mergeCell ref="B23:B24"/>
    <mergeCell ref="D23:D24"/>
    <mergeCell ref="B15:B17"/>
    <mergeCell ref="D15:D17"/>
    <mergeCell ref="E15:E17"/>
    <mergeCell ref="F15:F17"/>
    <mergeCell ref="L15:L17"/>
    <mergeCell ref="B19:B21"/>
    <mergeCell ref="D19:D21"/>
    <mergeCell ref="E19:E20"/>
    <mergeCell ref="F19:F20"/>
    <mergeCell ref="L19:L20"/>
    <mergeCell ref="B8:B9"/>
    <mergeCell ref="D8:D9"/>
    <mergeCell ref="E8:E9"/>
    <mergeCell ref="F8:F9"/>
    <mergeCell ref="L8:L9"/>
    <mergeCell ref="B10:B13"/>
    <mergeCell ref="D10:D13"/>
    <mergeCell ref="E10:E13"/>
    <mergeCell ref="F10:F13"/>
    <mergeCell ref="L10:L13"/>
    <mergeCell ref="L6:L7"/>
    <mergeCell ref="A3:A5"/>
    <mergeCell ref="B3:B5"/>
    <mergeCell ref="D3:D5"/>
    <mergeCell ref="E3:F3"/>
    <mergeCell ref="G3:K3"/>
    <mergeCell ref="L3:L5"/>
    <mergeCell ref="E4:E5"/>
    <mergeCell ref="F4:F5"/>
    <mergeCell ref="G4:G5"/>
    <mergeCell ref="H4:J4"/>
    <mergeCell ref="K4:K5"/>
    <mergeCell ref="B6:B7"/>
    <mergeCell ref="D6:D7"/>
    <mergeCell ref="E6:E7"/>
    <mergeCell ref="F6:F7"/>
  </mergeCells>
  <pageMargins left="0.2" right="0.2"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mn</vt:lpstr>
      <vt:lpstr>th</vt:lpstr>
      <vt:lpstr>thcs</vt:lpstr>
      <vt:lpstr>TK TH 15_7</vt:lpstr>
      <vt:lpstr>TK TH 26_7</vt:lpstr>
      <vt:lpstr>TK TH 1_8</vt:lpstr>
      <vt:lpstr>phuong 1-8</vt:lpstr>
      <vt:lpstr>pluc bosung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LNL</cp:lastModifiedBy>
  <cp:lastPrinted>2019-08-07T07:29:39Z</cp:lastPrinted>
  <dcterms:created xsi:type="dcterms:W3CDTF">2019-03-11T13:37:24Z</dcterms:created>
  <dcterms:modified xsi:type="dcterms:W3CDTF">2019-08-07T07:54:42Z</dcterms:modified>
</cp:coreProperties>
</file>